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12"/>
  <workbookPr/>
  <mc:AlternateContent xmlns:mc="http://schemas.openxmlformats.org/markup-compatibility/2006">
    <mc:Choice Requires="x15">
      <x15ac:absPath xmlns:x15ac="http://schemas.microsoft.com/office/spreadsheetml/2010/11/ac" url="https://bomberosbog-my.sharepoint.com/personal/ccgomez_bomberosbogota_gov_co/Documents/Documentos/PROCESOS 2025/INTERVENTORIA B13/Documentos pliegos definitivos/"/>
    </mc:Choice>
  </mc:AlternateContent>
  <xr:revisionPtr revIDLastSave="0" documentId="14_{7C112632-C384-4479-9079-A5394989C1FD}" xr6:coauthVersionLast="47" xr6:coauthVersionMax="47" xr10:uidLastSave="{00000000-0000-0000-0000-000000000000}"/>
  <bookViews>
    <workbookView xWindow="-105" yWindow="-105" windowWidth="23250" windowHeight="12450" xr2:uid="{00000000-000D-0000-FFFF-FFFF00000000}"/>
  </bookViews>
  <sheets>
    <sheet name="Propuesta Economica" sheetId="1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29" i="15" l="1"/>
  <c r="AC29" i="15" s="1"/>
  <c r="AA28" i="15"/>
  <c r="AC28" i="15" s="1"/>
  <c r="AA12" i="15"/>
  <c r="AA11" i="15"/>
  <c r="AA25" i="15"/>
  <c r="AC25" i="15" s="1"/>
  <c r="AA17" i="15"/>
  <c r="AC17" i="15" s="1"/>
  <c r="AB39" i="15" l="1"/>
  <c r="AB38" i="15"/>
  <c r="AB37" i="15"/>
  <c r="AB35" i="15"/>
  <c r="AA26" i="15"/>
  <c r="AA13" i="15"/>
  <c r="AA14" i="15"/>
  <c r="AA15" i="15"/>
  <c r="AA16" i="15"/>
  <c r="AA18" i="15"/>
  <c r="AA19" i="15"/>
  <c r="AA20" i="15"/>
  <c r="AA21" i="15"/>
  <c r="AA22" i="15"/>
  <c r="AA23" i="15"/>
  <c r="AC12" i="15" l="1"/>
  <c r="AC13" i="15"/>
  <c r="AC14" i="15"/>
  <c r="AC15" i="15"/>
  <c r="AC16" i="15"/>
  <c r="AC18" i="15"/>
  <c r="AC19" i="15"/>
  <c r="AC20" i="15"/>
  <c r="AC21" i="15"/>
  <c r="AC22" i="15"/>
  <c r="AC23" i="15"/>
  <c r="AC39" i="15" l="1"/>
  <c r="AC38" i="15"/>
  <c r="AC37" i="15"/>
  <c r="AC35" i="15"/>
  <c r="AC26" i="15"/>
  <c r="AC11" i="15"/>
  <c r="AC30" i="15" l="1"/>
  <c r="AC40" i="15"/>
  <c r="AC42" i="15" l="1"/>
  <c r="AC43" i="15" l="1"/>
  <c r="AC44" i="15" s="1"/>
  <c r="AC45" i="15" s="1"/>
  <c r="AC46" i="1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tc={A7B7104C-015C-4B11-856C-A064F1E7E358}</author>
  </authors>
  <commentList>
    <comment ref="C46" authorId="0" shapeId="0" xr:uid="{A7B7104C-015C-4B11-856C-A064F1E7E358}">
      <text>
        <t>[Threaded comment]
Your version of Excel allows you to read this threaded comment; however, any edits to it will get removed if the file is opened in a newer version of Excel. Learn more: https://go.microsoft.com/fwlink/?linkid=870924
Comment:
    Acá debiera ser VALOR TOTAL DE LA OFERTA?</t>
      </text>
    </comment>
  </commentList>
</comments>
</file>

<file path=xl/sharedStrings.xml><?xml version="1.0" encoding="utf-8"?>
<sst xmlns="http://schemas.openxmlformats.org/spreadsheetml/2006/main" count="104" uniqueCount="79">
  <si>
    <t>U.A.E. CUERPO OFICIAL DE BOMBEROS DE BOGOTÁ D.C.
Formato  - PROPUESTA ECONÓMICA</t>
  </si>
  <si>
    <t>CONCURSO DE MÉRITOS ABIERTOS</t>
  </si>
  <si>
    <t>INTERVENTORÍA TÉCNICA, ADMINISTRATIVA, FINANCIERA, CONTABLE, JURÍDICA Y AMBIENTAL PARA CONSTRUCCIÓN Y ADECUACIÓN DE LA ESTACIÓN DE BOMBEROS DE CAOBOS SALAZAR B-13 DE LA UAE CUERPO OFICIAL DE BOMBEROS DE BOGOTÁ – SGC</t>
  </si>
  <si>
    <t>UAECOB-CMA-001-2025</t>
  </si>
  <si>
    <t>Fecha de Presentación:</t>
  </si>
  <si>
    <t>ITEM</t>
  </si>
  <si>
    <t>COSTOS   DE   PERSONAL</t>
  </si>
  <si>
    <t>Cantidad</t>
  </si>
  <si>
    <t>salario mes/ Techo Entidad</t>
  </si>
  <si>
    <t>salario mes/ofertado</t>
  </si>
  <si>
    <t>Mes 1</t>
  </si>
  <si>
    <t>Mes 2</t>
  </si>
  <si>
    <t>Mes 3</t>
  </si>
  <si>
    <t>Mes 4</t>
  </si>
  <si>
    <t>Mes 5</t>
  </si>
  <si>
    <t>Mes 6</t>
  </si>
  <si>
    <t>Mes 7</t>
  </si>
  <si>
    <t>Mes 8</t>
  </si>
  <si>
    <t>Mes 9</t>
  </si>
  <si>
    <t>Mes 10</t>
  </si>
  <si>
    <t>Mes 11</t>
  </si>
  <si>
    <t>Mes 12</t>
  </si>
  <si>
    <t>Mes 13</t>
  </si>
  <si>
    <t>Mes 14</t>
  </si>
  <si>
    <t>Mes 15</t>
  </si>
  <si>
    <t>Mes 16</t>
  </si>
  <si>
    <t>Mes 17</t>
  </si>
  <si>
    <t>Mes 18</t>
  </si>
  <si>
    <t>Dedicación
Hombres/Proyecto</t>
  </si>
  <si>
    <t>FM</t>
  </si>
  <si>
    <t>TOTAL</t>
  </si>
  <si>
    <t>I</t>
  </si>
  <si>
    <t>PERSONAL  PROFESIONAL</t>
  </si>
  <si>
    <t>DIRECTOR DE INTERVENTORÍA (CATEGORÍA 3)</t>
  </si>
  <si>
    <t>RESIDENTE DE INTERVENTORÍA (CATEGORÍA 4)</t>
  </si>
  <si>
    <t>RESIDENTE DE ADMINISTRATIVO (CATEGORÍA 5)</t>
  </si>
  <si>
    <t>ESPECIALISTA ESTRUCTURAL (CATEGORÍA 5)</t>
  </si>
  <si>
    <t>ESPECIALISTA EN GEOTECNIA (CATEGORÍA 5)</t>
  </si>
  <si>
    <t>ESPECIALISTA EN REDES HIDRAULICAS, SANITARIAS, REDES CONTRAINCENDIO Y RED DE GAS (CATEGORÍA 5)</t>
  </si>
  <si>
    <t>ESPECIALISTA MECANICO(CATEGORÍA 5)</t>
  </si>
  <si>
    <t>ESPECIALISTA ELECTRICO- DE VOZ Y DATOS Y VIDEO (CATEGORÍA 5)</t>
  </si>
  <si>
    <t>PROFESIONAL AMBIENTAL (CATEGORÍA 6)</t>
  </si>
  <si>
    <t>PROFESIONAL SST (CATEGORÍA 6)</t>
  </si>
  <si>
    <t>PROFESIONAL SOCIAL (CATEGORÍA 7)</t>
  </si>
  <si>
    <t>PROFESIONAL JURÍDICO (CATEGORÍA 7)</t>
  </si>
  <si>
    <t>PROFESIONAL FINANCIERO (CATEGORÍA 7)</t>
  </si>
  <si>
    <t>II</t>
  </si>
  <si>
    <t>PERSONAL  TÉCNICO</t>
  </si>
  <si>
    <t>Inspector de interventoría</t>
  </si>
  <si>
    <t>Inspector Topógrafo</t>
  </si>
  <si>
    <t>III</t>
  </si>
  <si>
    <t>PERSONAL  AUXILIAR / ADMINISTRATIVO</t>
  </si>
  <si>
    <t>PERSONAL ADMINISTRATIVO - SECRETARIA Y/O MENSAJERO (INCLUYE FACTOR DE PRESTACIONES)</t>
  </si>
  <si>
    <t>PERSONAL AUXILIAR TÉCNICO - CADENERO  (INCLUYE FACTOR DE PRESTACIONES)</t>
  </si>
  <si>
    <t xml:space="preserve"> COSTOS  DE  PERSONAL</t>
  </si>
  <si>
    <t>B</t>
  </si>
  <si>
    <t>COSTOS   DIRECTOS</t>
  </si>
  <si>
    <t>UNIDAD</t>
  </si>
  <si>
    <t>Mts^2</t>
  </si>
  <si>
    <t>ETAPA 1</t>
  </si>
  <si>
    <t>ETAPA 2</t>
  </si>
  <si>
    <t>Vr. 
Ofertado</t>
  </si>
  <si>
    <t>Tiempo/meses</t>
  </si>
  <si>
    <t>INSTALACIONES</t>
  </si>
  <si>
    <t>Alquiler Oficina, Comunicaciones, administración, servicios publicos</t>
  </si>
  <si>
    <t>M2/Mes</t>
  </si>
  <si>
    <t>EQUIPOS  Y  SOFTWARE</t>
  </si>
  <si>
    <t>Alquiler computador portátil</t>
  </si>
  <si>
    <t>Mes</t>
  </si>
  <si>
    <t>/</t>
  </si>
  <si>
    <t>Gastos de papelería, impresos y publicaciones (Fotocopias, heliografías, útiles de oficina, etc. y edición de informes mensuales)</t>
  </si>
  <si>
    <t>Ensayos de laboratorio</t>
  </si>
  <si>
    <t>COSTOS DIRECTOS</t>
  </si>
  <si>
    <t xml:space="preserve">TOTAL  COSTOS  DIRECTOS  +  COSTOS  DE  PERSONAL  A + B </t>
  </si>
  <si>
    <t>UTILIDAD 5%</t>
  </si>
  <si>
    <t>TOTAL  COSTOS  DIRECTOS  +  COSTOS  DE  PERSONAL  A + B  + UTILIDAD</t>
  </si>
  <si>
    <t>IVA 19 %</t>
  </si>
  <si>
    <t>VALOR TOTAL DE LA OFERTA</t>
  </si>
  <si>
    <t xml:space="preserve">Nota 1: El proponente podrá modificar el valor definido salario mes/ofertado, así como el valor del FM (El cual podrá ser mayor al establecido por la entidad), Sin embargo, el resultado de la multiplicación de estos dos valores no podrá superar al salario mes/ Techo Entidad, de lo contrario incurrirá en causal de rechazo. 
Nota 2:  Junto a la propuesta Económica el proponente no deberá allegar el desglose del FM, dicho desglose solo deberá ser entregado por el proponente adjudicatario a la entidad previo al inicio del contrato.
Nota 3: El proponente dentro de su oferta económica no podrá modificar los valores cantidades, dedicaciones ,el % de IVA y el % de utilidad establecido por la entidad, de lo contrario incurrirá en causal de rechazo.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</si>
</sst>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6">
    <font>
      <sz val="11"/>
      <color theme="1"/>
      <name val="Calibri"/>
      <family val="2"/>
      <scheme val="minor"/>
    </font>
    <font>
      <b/>
      <sz val="11"/>
      <color theme="1"/>
      <name val="Arial"/>
      <family val="2"/>
    </font>
    <font>
      <sz val="11"/>
      <color theme="1"/>
      <name val="Arial"/>
      <family val="2"/>
    </font>
    <font>
      <sz val="8"/>
      <name val="Calibri"/>
      <family val="2"/>
      <scheme val="minor"/>
    </font>
    <font>
      <sz val="11"/>
      <color theme="1"/>
      <name val="Calibri"/>
      <family val="2"/>
      <scheme val="minor"/>
    </font>
    <font>
      <sz val="12"/>
      <color theme="1"/>
      <name val="Calibri"/>
      <family val="2"/>
      <scheme val="minor"/>
    </font>
  </fonts>
  <fills count="5">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7" tint="0.79998168889431442"/>
        <bgColor indexed="64"/>
      </patternFill>
    </fill>
  </fills>
  <borders count="51">
    <border>
      <left/>
      <right/>
      <top/>
      <bottom/>
      <diagonal/>
    </border>
    <border>
      <left style="medium">
        <color indexed="64"/>
      </left>
      <right/>
      <top/>
      <bottom/>
      <diagonal/>
    </border>
    <border>
      <left style="thin">
        <color indexed="64"/>
      </left>
      <right/>
      <top style="thin">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top style="medium">
        <color indexed="64"/>
      </top>
      <bottom style="thin">
        <color indexed="64"/>
      </bottom>
      <diagonal/>
    </border>
    <border>
      <left/>
      <right style="medium">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s>
  <cellStyleXfs count="2">
    <xf numFmtId="0" fontId="0" fillId="0" borderId="0"/>
    <xf numFmtId="164" fontId="4" fillId="0" borderId="0" applyFont="0" applyFill="0" applyBorder="0" applyAlignment="0" applyProtection="0"/>
  </cellStyleXfs>
  <cellXfs count="129">
    <xf numFmtId="0" fontId="0" fillId="0" borderId="0" xfId="0"/>
    <xf numFmtId="4" fontId="1" fillId="0" borderId="8" xfId="0" applyNumberFormat="1" applyFont="1" applyBorder="1" applyAlignment="1">
      <alignment horizontal="center" vertical="center" wrapText="1"/>
    </xf>
    <xf numFmtId="4" fontId="2" fillId="0" borderId="9" xfId="0" applyNumberFormat="1" applyFont="1" applyBorder="1" applyAlignment="1">
      <alignment vertical="center" wrapText="1"/>
    </xf>
    <xf numFmtId="3" fontId="2" fillId="0" borderId="9" xfId="0" applyNumberFormat="1" applyFont="1" applyBorder="1" applyAlignment="1">
      <alignment horizontal="center" vertical="center" wrapText="1"/>
    </xf>
    <xf numFmtId="4" fontId="2" fillId="0" borderId="9" xfId="0" applyNumberFormat="1" applyFont="1" applyBorder="1" applyAlignment="1">
      <alignment horizontal="right" vertical="center" wrapText="1"/>
    </xf>
    <xf numFmtId="4" fontId="2" fillId="0" borderId="9" xfId="0" applyNumberFormat="1" applyFont="1" applyBorder="1" applyAlignment="1">
      <alignment horizontal="center" vertical="center" wrapText="1"/>
    </xf>
    <xf numFmtId="4" fontId="2" fillId="0" borderId="10" xfId="0" applyNumberFormat="1" applyFont="1" applyBorder="1" applyAlignment="1">
      <alignment horizontal="right" vertical="center" wrapText="1"/>
    </xf>
    <xf numFmtId="4" fontId="1" fillId="0" borderId="27" xfId="0" applyNumberFormat="1" applyFont="1" applyBorder="1" applyAlignment="1">
      <alignment horizontal="right" vertical="center" wrapText="1"/>
    </xf>
    <xf numFmtId="4" fontId="1" fillId="0" borderId="0" xfId="0" applyNumberFormat="1" applyFont="1" applyAlignment="1">
      <alignment horizontal="center" vertical="center" wrapText="1"/>
    </xf>
    <xf numFmtId="4" fontId="1" fillId="0" borderId="0" xfId="0" applyNumberFormat="1" applyFont="1" applyAlignment="1">
      <alignment vertical="center" wrapText="1"/>
    </xf>
    <xf numFmtId="4" fontId="1" fillId="0" borderId="0" xfId="0" applyNumberFormat="1" applyFont="1" applyAlignment="1">
      <alignment horizontal="right" vertical="center" wrapText="1"/>
    </xf>
    <xf numFmtId="4" fontId="1" fillId="0" borderId="43" xfId="0" applyNumberFormat="1" applyFont="1" applyBorder="1" applyAlignment="1">
      <alignment horizontal="center" vertical="center" wrapText="1"/>
    </xf>
    <xf numFmtId="4" fontId="2" fillId="0" borderId="9" xfId="0" applyNumberFormat="1" applyFont="1" applyBorder="1" applyAlignment="1">
      <alignment horizontal="left" vertical="center" wrapText="1"/>
    </xf>
    <xf numFmtId="4" fontId="2" fillId="0" borderId="11" xfId="0" applyNumberFormat="1" applyFont="1" applyBorder="1" applyAlignment="1">
      <alignment horizontal="center" vertical="center" wrapText="1"/>
    </xf>
    <xf numFmtId="4" fontId="2" fillId="0" borderId="18" xfId="0" applyNumberFormat="1" applyFont="1" applyBorder="1" applyAlignment="1">
      <alignment horizontal="left" vertical="center" wrapText="1"/>
    </xf>
    <xf numFmtId="3" fontId="2" fillId="0" borderId="18" xfId="0" applyNumberFormat="1" applyFont="1" applyBorder="1" applyAlignment="1">
      <alignment horizontal="center" vertical="center" wrapText="1"/>
    </xf>
    <xf numFmtId="4" fontId="2" fillId="0" borderId="18"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4" fontId="1" fillId="0" borderId="31" xfId="0" applyNumberFormat="1" applyFont="1" applyBorder="1" applyAlignment="1">
      <alignment vertical="center" wrapText="1"/>
    </xf>
    <xf numFmtId="4" fontId="2" fillId="0" borderId="13" xfId="0" applyNumberFormat="1" applyFont="1" applyBorder="1" applyAlignment="1">
      <alignment vertical="center" wrapText="1"/>
    </xf>
    <xf numFmtId="4" fontId="1" fillId="0" borderId="29" xfId="0" applyNumberFormat="1" applyFont="1" applyBorder="1" applyAlignment="1">
      <alignment vertical="center" wrapText="1"/>
    </xf>
    <xf numFmtId="4" fontId="1" fillId="3" borderId="34" xfId="0" applyNumberFormat="1" applyFont="1" applyFill="1" applyBorder="1" applyAlignment="1">
      <alignment vertical="center" wrapText="1"/>
    </xf>
    <xf numFmtId="4" fontId="1" fillId="3" borderId="13" xfId="0" applyNumberFormat="1" applyFont="1" applyFill="1" applyBorder="1" applyAlignment="1">
      <alignment vertical="center" wrapText="1"/>
    </xf>
    <xf numFmtId="4" fontId="1" fillId="3" borderId="33" xfId="0" applyNumberFormat="1" applyFont="1" applyFill="1" applyBorder="1" applyAlignment="1">
      <alignment vertical="center" wrapText="1"/>
    </xf>
    <xf numFmtId="4" fontId="2" fillId="0" borderId="23" xfId="0" applyNumberFormat="1" applyFont="1" applyBorder="1" applyAlignment="1">
      <alignment horizontal="left" vertical="center" wrapText="1"/>
    </xf>
    <xf numFmtId="3" fontId="2" fillId="0" borderId="23" xfId="0" applyNumberFormat="1" applyFont="1" applyBorder="1" applyAlignment="1">
      <alignment horizontal="center" vertical="center" wrapText="1"/>
    </xf>
    <xf numFmtId="4" fontId="2" fillId="0" borderId="23" xfId="0" applyNumberFormat="1" applyFont="1" applyBorder="1" applyAlignment="1">
      <alignment horizontal="center" vertical="center" wrapText="1"/>
    </xf>
    <xf numFmtId="4" fontId="2" fillId="0" borderId="37" xfId="0" applyNumberFormat="1" applyFont="1" applyBorder="1" applyAlignment="1">
      <alignment horizontal="left" vertical="center" wrapText="1"/>
    </xf>
    <xf numFmtId="3" fontId="2" fillId="0" borderId="37" xfId="0" applyNumberFormat="1" applyFont="1" applyBorder="1" applyAlignment="1">
      <alignment horizontal="center" vertical="center" wrapText="1"/>
    </xf>
    <xf numFmtId="4" fontId="2" fillId="0" borderId="37" xfId="0" applyNumberFormat="1" applyFont="1" applyBorder="1" applyAlignment="1">
      <alignment horizontal="center" vertical="center" wrapText="1"/>
    </xf>
    <xf numFmtId="4" fontId="2" fillId="0" borderId="42" xfId="0" applyNumberFormat="1" applyFont="1" applyBorder="1" applyAlignment="1">
      <alignment horizontal="center" vertical="center" wrapText="1"/>
    </xf>
    <xf numFmtId="4" fontId="2" fillId="0" borderId="46" xfId="0" applyNumberFormat="1" applyFont="1" applyBorder="1" applyAlignment="1">
      <alignment vertical="center" wrapText="1"/>
    </xf>
    <xf numFmtId="4" fontId="2" fillId="0" borderId="47" xfId="0" applyNumberFormat="1" applyFont="1" applyBorder="1" applyAlignment="1">
      <alignment vertical="center" wrapText="1"/>
    </xf>
    <xf numFmtId="4" fontId="1" fillId="3" borderId="48" xfId="0" applyNumberFormat="1" applyFont="1" applyFill="1" applyBorder="1" applyAlignment="1">
      <alignment vertical="center" wrapText="1"/>
    </xf>
    <xf numFmtId="4" fontId="2" fillId="0" borderId="44" xfId="0" applyNumberFormat="1" applyFont="1" applyBorder="1" applyAlignment="1">
      <alignment horizontal="center" vertical="center" wrapText="1"/>
    </xf>
    <xf numFmtId="4" fontId="2" fillId="0" borderId="38" xfId="0" applyNumberFormat="1" applyFont="1" applyBorder="1" applyAlignment="1">
      <alignment vertical="center" wrapText="1"/>
    </xf>
    <xf numFmtId="4" fontId="1" fillId="3" borderId="49" xfId="0" applyNumberFormat="1" applyFont="1" applyFill="1" applyBorder="1" applyAlignment="1">
      <alignment horizontal="center" vertical="center" wrapText="1"/>
    </xf>
    <xf numFmtId="3" fontId="2" fillId="0" borderId="8" xfId="0" applyNumberFormat="1" applyFont="1" applyBorder="1" applyAlignment="1">
      <alignment horizontal="center" vertical="center" wrapText="1"/>
    </xf>
    <xf numFmtId="3" fontId="1" fillId="0" borderId="38" xfId="0" applyNumberFormat="1" applyFont="1" applyBorder="1" applyAlignment="1">
      <alignment horizontal="center" vertical="center" wrapText="1"/>
    </xf>
    <xf numFmtId="3" fontId="2" fillId="0" borderId="25" xfId="0" applyNumberFormat="1" applyFont="1" applyBorder="1" applyAlignment="1">
      <alignment horizontal="center" vertical="center" wrapText="1"/>
    </xf>
    <xf numFmtId="3" fontId="2" fillId="0" borderId="43" xfId="0" applyNumberFormat="1" applyFont="1" applyBorder="1" applyAlignment="1">
      <alignment horizontal="center" vertical="center" wrapText="1"/>
    </xf>
    <xf numFmtId="3" fontId="2" fillId="0" borderId="24" xfId="0" applyNumberFormat="1" applyFont="1" applyBorder="1" applyAlignment="1">
      <alignment horizontal="center" vertical="center" wrapText="1"/>
    </xf>
    <xf numFmtId="4" fontId="1" fillId="3" borderId="50" xfId="0" applyNumberFormat="1" applyFont="1" applyFill="1" applyBorder="1" applyAlignment="1">
      <alignment horizontal="center" vertical="center" wrapText="1"/>
    </xf>
    <xf numFmtId="4" fontId="1" fillId="3" borderId="19" xfId="0" applyNumberFormat="1" applyFont="1" applyFill="1" applyBorder="1" applyAlignment="1">
      <alignment horizontal="center" vertical="center" wrapText="1"/>
    </xf>
    <xf numFmtId="4" fontId="1" fillId="0" borderId="14" xfId="0" applyNumberFormat="1" applyFont="1" applyBorder="1" applyAlignment="1">
      <alignment horizontal="center" vertical="center" wrapText="1"/>
    </xf>
    <xf numFmtId="4" fontId="1" fillId="0" borderId="45" xfId="0" applyNumberFormat="1" applyFont="1" applyBorder="1" applyAlignment="1">
      <alignment horizontal="center" vertical="center" wrapText="1"/>
    </xf>
    <xf numFmtId="4" fontId="1" fillId="3" borderId="5" xfId="0" applyNumberFormat="1" applyFont="1" applyFill="1" applyBorder="1" applyAlignment="1">
      <alignment horizontal="center" vertical="center"/>
    </xf>
    <xf numFmtId="4" fontId="0" fillId="0" borderId="0" xfId="0" applyNumberFormat="1"/>
    <xf numFmtId="4" fontId="1" fillId="0" borderId="38" xfId="0" applyNumberFormat="1" applyFont="1" applyBorder="1" applyAlignment="1">
      <alignment horizontal="center" vertical="center" wrapText="1"/>
    </xf>
    <xf numFmtId="4" fontId="1" fillId="0" borderId="17" xfId="0" applyNumberFormat="1" applyFont="1" applyBorder="1" applyAlignment="1">
      <alignment horizontal="center" vertical="center" wrapText="1"/>
    </xf>
    <xf numFmtId="164" fontId="2" fillId="0" borderId="9" xfId="1" applyFont="1" applyBorder="1" applyAlignment="1">
      <alignment horizontal="right" vertical="center" wrapText="1"/>
    </xf>
    <xf numFmtId="164" fontId="2" fillId="0" borderId="37" xfId="1" applyFont="1" applyBorder="1" applyAlignment="1">
      <alignment horizontal="center" vertical="center" wrapText="1"/>
    </xf>
    <xf numFmtId="164" fontId="2" fillId="0" borderId="23" xfId="1" applyFont="1" applyBorder="1" applyAlignment="1">
      <alignment horizontal="right" vertical="center" wrapText="1"/>
    </xf>
    <xf numFmtId="164" fontId="2" fillId="0" borderId="18" xfId="1" applyFont="1" applyBorder="1" applyAlignment="1">
      <alignment horizontal="right" vertical="center" wrapText="1"/>
    </xf>
    <xf numFmtId="164" fontId="2" fillId="4" borderId="9" xfId="1" applyFont="1" applyFill="1" applyBorder="1" applyAlignment="1" applyProtection="1">
      <alignment horizontal="right" vertical="center" wrapText="1"/>
      <protection locked="0"/>
    </xf>
    <xf numFmtId="164" fontId="2" fillId="4" borderId="37" xfId="1" applyFont="1" applyFill="1" applyBorder="1" applyAlignment="1" applyProtection="1">
      <alignment horizontal="center" vertical="center" wrapText="1"/>
      <protection locked="0"/>
    </xf>
    <xf numFmtId="164" fontId="2" fillId="4" borderId="23" xfId="1" applyFont="1" applyFill="1" applyBorder="1" applyAlignment="1" applyProtection="1">
      <alignment horizontal="right" vertical="center" wrapText="1"/>
      <protection locked="0"/>
    </xf>
    <xf numFmtId="164" fontId="2" fillId="4" borderId="18" xfId="1" applyFont="1" applyFill="1" applyBorder="1" applyAlignment="1" applyProtection="1">
      <alignment horizontal="right" vertical="center" wrapText="1"/>
      <protection locked="0"/>
    </xf>
    <xf numFmtId="3" fontId="2" fillId="4" borderId="9" xfId="0" applyNumberFormat="1" applyFont="1" applyFill="1" applyBorder="1" applyAlignment="1" applyProtection="1">
      <alignment horizontal="center" vertical="center" wrapText="1"/>
      <protection locked="0"/>
    </xf>
    <xf numFmtId="4" fontId="1" fillId="3" borderId="35" xfId="0" applyNumberFormat="1" applyFont="1" applyFill="1" applyBorder="1" applyAlignment="1">
      <alignment horizontal="center" vertical="center"/>
    </xf>
    <xf numFmtId="4" fontId="1" fillId="3" borderId="45" xfId="0" applyNumberFormat="1" applyFont="1" applyFill="1" applyBorder="1" applyAlignment="1">
      <alignment horizontal="center" vertical="center"/>
    </xf>
    <xf numFmtId="4" fontId="1" fillId="3" borderId="46" xfId="0" applyNumberFormat="1" applyFont="1" applyFill="1" applyBorder="1" applyAlignment="1">
      <alignment horizontal="center" vertical="center" wrapText="1"/>
    </xf>
    <xf numFmtId="4" fontId="1" fillId="3" borderId="48" xfId="0" applyNumberFormat="1" applyFont="1" applyFill="1" applyBorder="1" applyAlignment="1">
      <alignment horizontal="center" vertical="center" wrapText="1"/>
    </xf>
    <xf numFmtId="4" fontId="1" fillId="2" borderId="42" xfId="0" applyNumberFormat="1" applyFont="1" applyFill="1" applyBorder="1" applyAlignment="1">
      <alignment horizontal="left" vertical="center" wrapText="1"/>
    </xf>
    <xf numFmtId="4" fontId="1" fillId="2" borderId="39" xfId="0" applyNumberFormat="1" applyFont="1" applyFill="1" applyBorder="1" applyAlignment="1">
      <alignment horizontal="left" vertical="center" wrapText="1"/>
    </xf>
    <xf numFmtId="4" fontId="1" fillId="2" borderId="41" xfId="0" applyNumberFormat="1" applyFont="1" applyFill="1" applyBorder="1" applyAlignment="1">
      <alignment horizontal="left" vertical="center" wrapText="1"/>
    </xf>
    <xf numFmtId="4" fontId="1" fillId="2" borderId="11" xfId="0" applyNumberFormat="1" applyFont="1" applyFill="1" applyBorder="1" applyAlignment="1">
      <alignment horizontal="left" vertical="center" wrapText="1"/>
    </xf>
    <xf numFmtId="4" fontId="1" fillId="2" borderId="12" xfId="0" applyNumberFormat="1" applyFont="1" applyFill="1" applyBorder="1" applyAlignment="1">
      <alignment horizontal="left" vertical="center" wrapText="1"/>
    </xf>
    <xf numFmtId="4" fontId="1" fillId="2" borderId="13" xfId="0" applyNumberFormat="1" applyFont="1" applyFill="1" applyBorder="1" applyAlignment="1">
      <alignment horizontal="left" vertical="center" wrapText="1"/>
    </xf>
    <xf numFmtId="4" fontId="1" fillId="3" borderId="40" xfId="0" applyNumberFormat="1" applyFont="1" applyFill="1" applyBorder="1" applyAlignment="1">
      <alignment horizontal="center" vertical="center" wrapText="1"/>
    </xf>
    <xf numFmtId="4" fontId="1" fillId="3" borderId="36" xfId="0" applyNumberFormat="1" applyFont="1" applyFill="1" applyBorder="1" applyAlignment="1">
      <alignment horizontal="center" vertical="center" wrapText="1"/>
    </xf>
    <xf numFmtId="4" fontId="1" fillId="3" borderId="28" xfId="0" applyNumberFormat="1" applyFont="1" applyFill="1" applyBorder="1" applyAlignment="1">
      <alignment horizontal="center" vertical="center" wrapText="1"/>
    </xf>
    <xf numFmtId="4" fontId="1" fillId="3" borderId="29" xfId="0" applyNumberFormat="1" applyFont="1" applyFill="1" applyBorder="1" applyAlignment="1">
      <alignment horizontal="center" vertical="center" wrapText="1"/>
    </xf>
    <xf numFmtId="4" fontId="1" fillId="3" borderId="30" xfId="0" applyNumberFormat="1" applyFont="1" applyFill="1" applyBorder="1" applyAlignment="1">
      <alignment horizontal="center" vertical="center" wrapText="1"/>
    </xf>
    <xf numFmtId="4" fontId="1" fillId="3" borderId="1" xfId="0" applyNumberFormat="1" applyFont="1" applyFill="1" applyBorder="1" applyAlignment="1">
      <alignment horizontal="center" vertical="center" wrapText="1"/>
    </xf>
    <xf numFmtId="4" fontId="1" fillId="3" borderId="0" xfId="0" applyNumberFormat="1" applyFont="1" applyFill="1" applyAlignment="1">
      <alignment horizontal="center" vertical="center" wrapText="1"/>
    </xf>
    <xf numFmtId="4" fontId="1" fillId="3" borderId="31" xfId="0" applyNumberFormat="1" applyFont="1" applyFill="1" applyBorder="1" applyAlignment="1">
      <alignment horizontal="center" vertical="center" wrapText="1"/>
    </xf>
    <xf numFmtId="4" fontId="2" fillId="0" borderId="8" xfId="0" applyNumberFormat="1" applyFont="1" applyBorder="1" applyAlignment="1">
      <alignment horizontal="center" vertical="center" wrapText="1"/>
    </xf>
    <xf numFmtId="4" fontId="2" fillId="0" borderId="9" xfId="0" applyNumberFormat="1" applyFont="1" applyBorder="1" applyAlignment="1">
      <alignment horizontal="center" vertical="center" wrapText="1"/>
    </xf>
    <xf numFmtId="4" fontId="2" fillId="0" borderId="10" xfId="0" applyNumberFormat="1" applyFont="1" applyBorder="1" applyAlignment="1">
      <alignment horizontal="center" vertical="center" wrapText="1"/>
    </xf>
    <xf numFmtId="4" fontId="1" fillId="0" borderId="14" xfId="0" applyNumberFormat="1" applyFont="1" applyBorder="1" applyAlignment="1">
      <alignment horizontal="center" vertical="center" wrapText="1"/>
    </xf>
    <xf numFmtId="4" fontId="1" fillId="0" borderId="45" xfId="0" applyNumberFormat="1" applyFont="1" applyBorder="1" applyAlignment="1">
      <alignment horizontal="center" vertical="center" wrapText="1"/>
    </xf>
    <xf numFmtId="4" fontId="1" fillId="0" borderId="15" xfId="0" applyNumberFormat="1" applyFont="1" applyBorder="1" applyAlignment="1">
      <alignment horizontal="center" vertical="center" wrapText="1"/>
    </xf>
    <xf numFmtId="4" fontId="1" fillId="0" borderId="14" xfId="0" applyNumberFormat="1" applyFont="1" applyBorder="1" applyAlignment="1">
      <alignment horizontal="left" vertical="center" wrapText="1"/>
    </xf>
    <xf numFmtId="4" fontId="1" fillId="0" borderId="45" xfId="0" applyNumberFormat="1" applyFont="1" applyBorder="1" applyAlignment="1">
      <alignment horizontal="left" vertical="center" wrapText="1"/>
    </xf>
    <xf numFmtId="4" fontId="1" fillId="0" borderId="17" xfId="0" applyNumberFormat="1" applyFont="1" applyBorder="1" applyAlignment="1">
      <alignment horizontal="left" vertical="center" wrapText="1"/>
    </xf>
    <xf numFmtId="4" fontId="1" fillId="3" borderId="5" xfId="0" applyNumberFormat="1" applyFont="1" applyFill="1" applyBorder="1" applyAlignment="1">
      <alignment horizontal="center" vertical="center" wrapText="1"/>
    </xf>
    <xf numFmtId="4" fontId="1" fillId="3" borderId="19" xfId="0" applyNumberFormat="1" applyFont="1" applyFill="1" applyBorder="1" applyAlignment="1">
      <alignment horizontal="center" vertical="center" wrapText="1"/>
    </xf>
    <xf numFmtId="4" fontId="1" fillId="3" borderId="6" xfId="0" applyNumberFormat="1" applyFont="1" applyFill="1" applyBorder="1" applyAlignment="1">
      <alignment horizontal="center" vertical="center" wrapText="1"/>
    </xf>
    <xf numFmtId="4" fontId="1" fillId="3" borderId="20" xfId="0" applyNumberFormat="1" applyFont="1" applyFill="1" applyBorder="1" applyAlignment="1">
      <alignment horizontal="center" vertical="center" wrapText="1"/>
    </xf>
    <xf numFmtId="4" fontId="1" fillId="2" borderId="26" xfId="0" applyNumberFormat="1" applyFont="1" applyFill="1" applyBorder="1" applyAlignment="1">
      <alignment horizontal="center" vertical="center" wrapText="1"/>
    </xf>
    <xf numFmtId="4" fontId="1" fillId="2" borderId="16" xfId="0" applyNumberFormat="1" applyFont="1" applyFill="1" applyBorder="1" applyAlignment="1">
      <alignment horizontal="center" vertical="center" wrapText="1"/>
    </xf>
    <xf numFmtId="4" fontId="1" fillId="2" borderId="27" xfId="0" applyNumberFormat="1" applyFont="1" applyFill="1" applyBorder="1" applyAlignment="1">
      <alignment horizontal="center" vertical="center" wrapText="1"/>
    </xf>
    <xf numFmtId="0" fontId="0" fillId="0" borderId="28"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1" xfId="0" applyBorder="1" applyAlignment="1">
      <alignment horizontal="center"/>
    </xf>
    <xf numFmtId="0" fontId="0" fillId="0" borderId="0" xfId="0" applyAlignment="1">
      <alignment horizontal="center"/>
    </xf>
    <xf numFmtId="0" fontId="0" fillId="0" borderId="31"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32" xfId="0" applyBorder="1" applyAlignment="1">
      <alignment horizontal="center"/>
    </xf>
    <xf numFmtId="4" fontId="1" fillId="3" borderId="26" xfId="0" applyNumberFormat="1" applyFont="1" applyFill="1" applyBorder="1" applyAlignment="1">
      <alignment horizontal="center" vertical="center"/>
    </xf>
    <xf numFmtId="4" fontId="1" fillId="3" borderId="16" xfId="0" applyNumberFormat="1" applyFont="1" applyFill="1" applyBorder="1" applyAlignment="1">
      <alignment horizontal="center" vertical="center"/>
    </xf>
    <xf numFmtId="4" fontId="1" fillId="3" borderId="3" xfId="0" applyNumberFormat="1" applyFont="1" applyFill="1" applyBorder="1" applyAlignment="1">
      <alignment horizontal="center" vertical="center" wrapText="1"/>
    </xf>
    <xf numFmtId="4" fontId="1" fillId="3" borderId="4" xfId="0" applyNumberFormat="1" applyFont="1" applyFill="1" applyBorder="1" applyAlignment="1">
      <alignment horizontal="center" vertical="center" wrapText="1"/>
    </xf>
    <xf numFmtId="4" fontId="1" fillId="3" borderId="26" xfId="0" applyNumberFormat="1" applyFont="1" applyFill="1" applyBorder="1" applyAlignment="1">
      <alignment horizontal="left" vertical="center"/>
    </xf>
    <xf numFmtId="4" fontId="1" fillId="3" borderId="16" xfId="0" applyNumberFormat="1" applyFont="1" applyFill="1" applyBorder="1" applyAlignment="1">
      <alignment horizontal="left" vertical="center"/>
    </xf>
    <xf numFmtId="4" fontId="1" fillId="3" borderId="26" xfId="0" applyNumberFormat="1" applyFont="1" applyFill="1" applyBorder="1" applyAlignment="1" applyProtection="1">
      <alignment horizontal="left" vertical="center"/>
      <protection locked="0"/>
    </xf>
    <xf numFmtId="4" fontId="1" fillId="3" borderId="16" xfId="0" applyNumberFormat="1" applyFont="1" applyFill="1" applyBorder="1" applyAlignment="1" applyProtection="1">
      <alignment horizontal="left" vertical="center"/>
      <protection locked="0"/>
    </xf>
    <xf numFmtId="4" fontId="1" fillId="3" borderId="22" xfId="0" applyNumberFormat="1" applyFont="1" applyFill="1" applyBorder="1" applyAlignment="1">
      <alignment horizontal="center" vertical="center" wrapText="1"/>
    </xf>
    <xf numFmtId="4" fontId="1" fillId="3" borderId="49" xfId="0" applyNumberFormat="1" applyFont="1" applyFill="1" applyBorder="1" applyAlignment="1">
      <alignment horizontal="center" vertical="center" wrapText="1"/>
    </xf>
    <xf numFmtId="0" fontId="5" fillId="0" borderId="28" xfId="0" applyFont="1" applyBorder="1" applyAlignment="1">
      <alignment horizontal="left" vertical="center" wrapText="1"/>
    </xf>
    <xf numFmtId="0" fontId="5" fillId="0" borderId="29" xfId="0" applyFont="1" applyBorder="1" applyAlignment="1">
      <alignment horizontal="left" vertical="center"/>
    </xf>
    <xf numFmtId="0" fontId="5" fillId="0" borderId="30" xfId="0" applyFont="1" applyBorder="1" applyAlignment="1">
      <alignment horizontal="left" vertical="center"/>
    </xf>
    <xf numFmtId="0" fontId="5" fillId="0" borderId="1" xfId="0" applyFont="1" applyBorder="1" applyAlignment="1">
      <alignment horizontal="left" vertical="center"/>
    </xf>
    <xf numFmtId="0" fontId="5" fillId="0" borderId="0" xfId="0" applyFont="1" applyAlignment="1">
      <alignment horizontal="left" vertical="center"/>
    </xf>
    <xf numFmtId="0" fontId="5" fillId="0" borderId="31"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32" xfId="0" applyFont="1" applyBorder="1" applyAlignment="1">
      <alignment horizontal="left" vertical="center"/>
    </xf>
    <xf numFmtId="4" fontId="1" fillId="3" borderId="21" xfId="0" applyNumberFormat="1" applyFont="1" applyFill="1" applyBorder="1" applyAlignment="1">
      <alignment horizontal="center" vertical="center" wrapText="1"/>
    </xf>
    <xf numFmtId="4" fontId="1" fillId="3" borderId="7" xfId="0" applyNumberFormat="1" applyFont="1" applyFill="1" applyBorder="1" applyAlignment="1">
      <alignment horizontal="center" vertical="center" wrapText="1"/>
    </xf>
    <xf numFmtId="4" fontId="1" fillId="0" borderId="8" xfId="0" applyNumberFormat="1" applyFont="1" applyBorder="1" applyAlignment="1">
      <alignment horizontal="center" vertical="center" wrapText="1"/>
    </xf>
    <xf numFmtId="4" fontId="1" fillId="0" borderId="9" xfId="0" applyNumberFormat="1" applyFont="1" applyBorder="1" applyAlignment="1">
      <alignment horizontal="center" vertical="center" wrapText="1"/>
    </xf>
    <xf numFmtId="4" fontId="1" fillId="0" borderId="10" xfId="0" applyNumberFormat="1" applyFont="1" applyBorder="1" applyAlignment="1">
      <alignment horizontal="center" vertical="center" wrapText="1"/>
    </xf>
    <xf numFmtId="4" fontId="1" fillId="3" borderId="8" xfId="0" applyNumberFormat="1" applyFont="1" applyFill="1" applyBorder="1" applyAlignment="1">
      <alignment horizontal="center" vertical="center" wrapText="1"/>
    </xf>
    <xf numFmtId="4" fontId="1" fillId="3" borderId="9" xfId="0" applyNumberFormat="1" applyFont="1" applyFill="1" applyBorder="1" applyAlignment="1">
      <alignment horizontal="center" vertical="center" wrapText="1"/>
    </xf>
    <xf numFmtId="4" fontId="1" fillId="3" borderId="10" xfId="0" applyNumberFormat="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26</xdr:col>
      <xdr:colOff>942110</xdr:colOff>
      <xdr:row>2</xdr:row>
      <xdr:rowOff>21771</xdr:rowOff>
    </xdr:from>
    <xdr:to>
      <xdr:col>28</xdr:col>
      <xdr:colOff>471115</xdr:colOff>
      <xdr:row>7</xdr:row>
      <xdr:rowOff>185057</xdr:rowOff>
    </xdr:to>
    <xdr:pic>
      <xdr:nvPicPr>
        <xdr:cNvPr id="3" name="Imagen 2">
          <a:extLst>
            <a:ext uri="{FF2B5EF4-FFF2-40B4-BE49-F238E27FC236}">
              <a16:creationId xmlns:a16="http://schemas.microsoft.com/office/drawing/2014/main" id="{9F46F2C9-C737-28B8-89E2-940E6DDCAA2F}"/>
            </a:ext>
          </a:extLst>
        </xdr:cNvPr>
        <xdr:cNvPicPr>
          <a:picLocks noChangeAspect="1"/>
        </xdr:cNvPicPr>
      </xdr:nvPicPr>
      <xdr:blipFill>
        <a:blip xmlns:r="http://schemas.openxmlformats.org/officeDocument/2006/relationships" r:embed="rId1"/>
        <a:stretch>
          <a:fillRect/>
        </a:stretch>
      </xdr:blipFill>
      <xdr:spPr>
        <a:xfrm>
          <a:off x="16998539" y="402771"/>
          <a:ext cx="1815004" cy="108857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Albeiro Sanchez Rodriguez" id="{C239DD25-969B-4BFF-A97B-DBF2A1ED91F8}" userId="S::asanchez@bomberosbogota.gov.co::071ee5be-d71d-41ac-ab9a-cd66880e775d"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46" dT="2025-07-23T22:46:04.79" personId="{C239DD25-969B-4BFF-A97B-DBF2A1ED91F8}" id="{A7B7104C-015C-4B11-856C-A064F1E7E358}">
    <text>Acá debiera ser VALOR TOTAL DE LA OFERTA?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AE52"/>
  <sheetViews>
    <sheetView tabSelected="1" topLeftCell="A25" zoomScale="55" zoomScaleNormal="55" workbookViewId="0">
      <selection activeCell="C53" sqref="C53"/>
    </sheetView>
  </sheetViews>
  <sheetFormatPr defaultColWidth="11.42578125" defaultRowHeight="15"/>
  <cols>
    <col min="1" max="1" width="3.28515625" customWidth="1"/>
    <col min="2" max="2" width="3" customWidth="1"/>
    <col min="3" max="3" width="8.5703125" bestFit="1" customWidth="1"/>
    <col min="4" max="4" width="29" bestFit="1" customWidth="1"/>
    <col min="5" max="5" width="10.140625" bestFit="1" customWidth="1"/>
    <col min="6" max="6" width="8.85546875" bestFit="1" customWidth="1"/>
    <col min="7" max="8" width="21.85546875" bestFit="1" customWidth="1"/>
    <col min="9" max="10" width="9.7109375" bestFit="1" customWidth="1"/>
    <col min="11" max="17" width="6.7109375" bestFit="1" customWidth="1"/>
    <col min="18" max="18" width="8.28515625" customWidth="1"/>
    <col min="19" max="26" width="7.85546875" bestFit="1" customWidth="1"/>
    <col min="27" max="27" width="17.5703125" bestFit="1" customWidth="1"/>
    <col min="28" max="28" width="15.7109375" bestFit="1" customWidth="1"/>
    <col min="29" max="29" width="21.140625" customWidth="1"/>
    <col min="31" max="31" width="14.7109375" bestFit="1" customWidth="1"/>
  </cols>
  <sheetData>
    <row r="1" spans="3:29" ht="10.15" customHeight="1"/>
    <row r="2" spans="3:29" ht="7.15" customHeight="1" thickBot="1"/>
    <row r="3" spans="3:29" ht="14.45" customHeight="1" thickBot="1">
      <c r="C3" s="71" t="s">
        <v>0</v>
      </c>
      <c r="D3" s="72"/>
      <c r="E3" s="73"/>
      <c r="F3" s="102" t="s">
        <v>1</v>
      </c>
      <c r="G3" s="103"/>
      <c r="H3" s="103"/>
      <c r="I3" s="103"/>
      <c r="J3" s="103"/>
      <c r="K3" s="103"/>
      <c r="L3" s="103"/>
      <c r="M3" s="103"/>
      <c r="N3" s="103"/>
      <c r="O3" s="103"/>
      <c r="P3" s="103"/>
      <c r="Q3" s="103"/>
      <c r="R3" s="103"/>
      <c r="S3" s="103"/>
      <c r="T3" s="103"/>
      <c r="U3" s="103"/>
      <c r="V3" s="103"/>
      <c r="W3" s="103"/>
      <c r="X3" s="103"/>
      <c r="Y3" s="103"/>
      <c r="Z3" s="103"/>
      <c r="AA3" s="93"/>
      <c r="AB3" s="94"/>
      <c r="AC3" s="95"/>
    </row>
    <row r="4" spans="3:29" ht="14.45" customHeight="1">
      <c r="C4" s="74"/>
      <c r="D4" s="75"/>
      <c r="E4" s="76"/>
      <c r="F4" s="71" t="s">
        <v>2</v>
      </c>
      <c r="G4" s="72"/>
      <c r="H4" s="72"/>
      <c r="I4" s="72"/>
      <c r="J4" s="72"/>
      <c r="K4" s="72"/>
      <c r="L4" s="72"/>
      <c r="M4" s="72"/>
      <c r="N4" s="72"/>
      <c r="O4" s="72"/>
      <c r="P4" s="72"/>
      <c r="Q4" s="72"/>
      <c r="R4" s="72"/>
      <c r="S4" s="72"/>
      <c r="T4" s="72"/>
      <c r="U4" s="72"/>
      <c r="V4" s="72"/>
      <c r="W4" s="72"/>
      <c r="X4" s="72"/>
      <c r="Y4" s="72"/>
      <c r="Z4" s="72"/>
      <c r="AA4" s="96"/>
      <c r="AB4" s="97"/>
      <c r="AC4" s="98"/>
    </row>
    <row r="5" spans="3:29" ht="14.45" customHeight="1">
      <c r="C5" s="74"/>
      <c r="D5" s="75"/>
      <c r="E5" s="76"/>
      <c r="F5" s="74"/>
      <c r="G5" s="75"/>
      <c r="H5" s="75"/>
      <c r="I5" s="75"/>
      <c r="J5" s="75"/>
      <c r="K5" s="75"/>
      <c r="L5" s="75"/>
      <c r="M5" s="75"/>
      <c r="N5" s="75"/>
      <c r="O5" s="75"/>
      <c r="P5" s="75"/>
      <c r="Q5" s="75"/>
      <c r="R5" s="75"/>
      <c r="S5" s="75"/>
      <c r="T5" s="75"/>
      <c r="U5" s="75"/>
      <c r="V5" s="75"/>
      <c r="W5" s="75"/>
      <c r="X5" s="75"/>
      <c r="Y5" s="75"/>
      <c r="Z5" s="75"/>
      <c r="AA5" s="96"/>
      <c r="AB5" s="97"/>
      <c r="AC5" s="98"/>
    </row>
    <row r="6" spans="3:29" ht="14.45" customHeight="1" thickBot="1">
      <c r="C6" s="74"/>
      <c r="D6" s="75"/>
      <c r="E6" s="76"/>
      <c r="F6" s="104"/>
      <c r="G6" s="105"/>
      <c r="H6" s="105"/>
      <c r="I6" s="105"/>
      <c r="J6" s="105"/>
      <c r="K6" s="105"/>
      <c r="L6" s="105"/>
      <c r="M6" s="105"/>
      <c r="N6" s="105"/>
      <c r="O6" s="105"/>
      <c r="P6" s="105"/>
      <c r="Q6" s="105"/>
      <c r="R6" s="105"/>
      <c r="S6" s="105"/>
      <c r="T6" s="105"/>
      <c r="U6" s="105"/>
      <c r="V6" s="105"/>
      <c r="W6" s="105"/>
      <c r="X6" s="105"/>
      <c r="Y6" s="105"/>
      <c r="Z6" s="105"/>
      <c r="AA6" s="96"/>
      <c r="AB6" s="97"/>
      <c r="AC6" s="98"/>
    </row>
    <row r="7" spans="3:29" ht="14.45" customHeight="1" thickBot="1">
      <c r="C7" s="74"/>
      <c r="D7" s="75"/>
      <c r="E7" s="76"/>
      <c r="F7" s="106" t="s">
        <v>3</v>
      </c>
      <c r="G7" s="107"/>
      <c r="H7" s="107"/>
      <c r="I7" s="107"/>
      <c r="J7" s="107"/>
      <c r="K7" s="107"/>
      <c r="L7" s="107"/>
      <c r="M7" s="107"/>
      <c r="N7" s="107"/>
      <c r="O7" s="107"/>
      <c r="P7" s="107"/>
      <c r="Q7" s="107"/>
      <c r="R7" s="107"/>
      <c r="S7" s="107"/>
      <c r="T7" s="107"/>
      <c r="U7" s="107"/>
      <c r="V7" s="107"/>
      <c r="W7" s="107"/>
      <c r="X7" s="107"/>
      <c r="Y7" s="107"/>
      <c r="Z7" s="107"/>
      <c r="AA7" s="96"/>
      <c r="AB7" s="97"/>
      <c r="AC7" s="98"/>
    </row>
    <row r="8" spans="3:29" ht="15" customHeight="1" thickBot="1">
      <c r="C8" s="74"/>
      <c r="D8" s="75"/>
      <c r="E8" s="76"/>
      <c r="F8" s="108" t="s">
        <v>4</v>
      </c>
      <c r="G8" s="109"/>
      <c r="H8" s="109"/>
      <c r="I8" s="109"/>
      <c r="J8" s="109"/>
      <c r="K8" s="109"/>
      <c r="L8" s="109"/>
      <c r="M8" s="109"/>
      <c r="N8" s="109"/>
      <c r="O8" s="109"/>
      <c r="P8" s="109"/>
      <c r="Q8" s="109"/>
      <c r="R8" s="109"/>
      <c r="S8" s="109"/>
      <c r="T8" s="109"/>
      <c r="U8" s="109"/>
      <c r="V8" s="109"/>
      <c r="W8" s="109"/>
      <c r="X8" s="109"/>
      <c r="Y8" s="109"/>
      <c r="Z8" s="109"/>
      <c r="AA8" s="99"/>
      <c r="AB8" s="100"/>
      <c r="AC8" s="101"/>
    </row>
    <row r="9" spans="3:29" ht="43.9" customHeight="1" thickBot="1">
      <c r="C9" s="48" t="s">
        <v>5</v>
      </c>
      <c r="D9" s="48" t="s">
        <v>6</v>
      </c>
      <c r="E9" s="48" t="s">
        <v>7</v>
      </c>
      <c r="F9" s="48"/>
      <c r="G9" s="48" t="s">
        <v>8</v>
      </c>
      <c r="H9" s="48" t="s">
        <v>9</v>
      </c>
      <c r="I9" s="44" t="s">
        <v>10</v>
      </c>
      <c r="J9" s="45" t="s">
        <v>11</v>
      </c>
      <c r="K9" s="45" t="s">
        <v>12</v>
      </c>
      <c r="L9" s="45" t="s">
        <v>13</v>
      </c>
      <c r="M9" s="45" t="s">
        <v>14</v>
      </c>
      <c r="N9" s="45" t="s">
        <v>15</v>
      </c>
      <c r="O9" s="45" t="s">
        <v>16</v>
      </c>
      <c r="P9" s="45" t="s">
        <v>17</v>
      </c>
      <c r="Q9" s="45" t="s">
        <v>18</v>
      </c>
      <c r="R9" s="45" t="s">
        <v>19</v>
      </c>
      <c r="S9" s="45" t="s">
        <v>20</v>
      </c>
      <c r="T9" s="45" t="s">
        <v>21</v>
      </c>
      <c r="U9" s="45" t="s">
        <v>22</v>
      </c>
      <c r="V9" s="45" t="s">
        <v>23</v>
      </c>
      <c r="W9" s="45" t="s">
        <v>24</v>
      </c>
      <c r="X9" s="45" t="s">
        <v>25</v>
      </c>
      <c r="Y9" s="45" t="s">
        <v>26</v>
      </c>
      <c r="Z9" s="49" t="s">
        <v>27</v>
      </c>
      <c r="AA9" s="48" t="s">
        <v>28</v>
      </c>
      <c r="AB9" s="48" t="s">
        <v>29</v>
      </c>
      <c r="AC9" s="48" t="s">
        <v>30</v>
      </c>
    </row>
    <row r="10" spans="3:29" ht="26.45" customHeight="1">
      <c r="C10" s="11" t="s">
        <v>31</v>
      </c>
      <c r="D10" s="63" t="s">
        <v>32</v>
      </c>
      <c r="E10" s="64"/>
      <c r="F10" s="64"/>
      <c r="G10" s="64"/>
      <c r="H10" s="64"/>
      <c r="I10" s="64"/>
      <c r="J10" s="64"/>
      <c r="K10" s="64"/>
      <c r="L10" s="64"/>
      <c r="M10" s="64"/>
      <c r="N10" s="64"/>
      <c r="O10" s="64"/>
      <c r="P10" s="64"/>
      <c r="Q10" s="64"/>
      <c r="R10" s="64"/>
      <c r="S10" s="64"/>
      <c r="T10" s="64"/>
      <c r="U10" s="64"/>
      <c r="V10" s="64"/>
      <c r="W10" s="64"/>
      <c r="X10" s="64"/>
      <c r="Y10" s="64"/>
      <c r="Z10" s="64"/>
      <c r="AA10" s="64"/>
      <c r="AB10" s="64"/>
      <c r="AC10" s="65"/>
    </row>
    <row r="11" spans="3:29" ht="42.75">
      <c r="C11" s="37">
        <v>1</v>
      </c>
      <c r="D11" s="2" t="s">
        <v>33</v>
      </c>
      <c r="E11" s="3">
        <v>1</v>
      </c>
      <c r="F11" s="4"/>
      <c r="G11" s="50">
        <v>15441598</v>
      </c>
      <c r="H11" s="54"/>
      <c r="I11" s="5">
        <v>0.6</v>
      </c>
      <c r="J11" s="5">
        <v>0.6</v>
      </c>
      <c r="K11" s="5">
        <v>0.6</v>
      </c>
      <c r="L11" s="5">
        <v>0.6</v>
      </c>
      <c r="M11" s="5">
        <v>0.6</v>
      </c>
      <c r="N11" s="5">
        <v>0.6</v>
      </c>
      <c r="O11" s="5">
        <v>0.6</v>
      </c>
      <c r="P11" s="5">
        <v>0.6</v>
      </c>
      <c r="Q11" s="5">
        <v>0.6</v>
      </c>
      <c r="R11" s="5">
        <v>0.6</v>
      </c>
      <c r="S11" s="5">
        <v>0.6</v>
      </c>
      <c r="T11" s="5">
        <v>0.6</v>
      </c>
      <c r="U11" s="5">
        <v>0.6</v>
      </c>
      <c r="V11" s="5">
        <v>0.6</v>
      </c>
      <c r="W11" s="5">
        <v>0.6</v>
      </c>
      <c r="X11" s="5">
        <v>0.6</v>
      </c>
      <c r="Y11" s="5">
        <v>0.6</v>
      </c>
      <c r="Z11" s="5">
        <v>0.6</v>
      </c>
      <c r="AA11" s="5">
        <f t="shared" ref="AA11:AA23" si="0">SUM(I11:Z11)</f>
        <v>10.799999999999997</v>
      </c>
      <c r="AB11" s="58"/>
      <c r="AC11" s="6">
        <f t="shared" ref="AC11:AC23" si="1">ROUND(+H11*AA11*AB11,0)</f>
        <v>0</v>
      </c>
    </row>
    <row r="12" spans="3:29" ht="42.75">
      <c r="C12" s="37">
        <v>2</v>
      </c>
      <c r="D12" s="2" t="s">
        <v>34</v>
      </c>
      <c r="E12" s="3">
        <v>1</v>
      </c>
      <c r="F12" s="4"/>
      <c r="G12" s="50">
        <v>13153863</v>
      </c>
      <c r="H12" s="54"/>
      <c r="I12" s="5">
        <v>1</v>
      </c>
      <c r="J12" s="5">
        <v>1</v>
      </c>
      <c r="K12" s="5">
        <v>1</v>
      </c>
      <c r="L12" s="5">
        <v>1</v>
      </c>
      <c r="M12" s="5">
        <v>1</v>
      </c>
      <c r="N12" s="5">
        <v>1</v>
      </c>
      <c r="O12" s="5">
        <v>1</v>
      </c>
      <c r="P12" s="5">
        <v>1</v>
      </c>
      <c r="Q12" s="5">
        <v>1</v>
      </c>
      <c r="R12" s="5">
        <v>1</v>
      </c>
      <c r="S12" s="5">
        <v>1</v>
      </c>
      <c r="T12" s="5">
        <v>1</v>
      </c>
      <c r="U12" s="5">
        <v>1</v>
      </c>
      <c r="V12" s="5">
        <v>1</v>
      </c>
      <c r="W12" s="5">
        <v>1</v>
      </c>
      <c r="X12" s="5">
        <v>1</v>
      </c>
      <c r="Y12" s="5">
        <v>1</v>
      </c>
      <c r="Z12" s="5">
        <v>1</v>
      </c>
      <c r="AA12" s="5">
        <f t="shared" si="0"/>
        <v>18</v>
      </c>
      <c r="AB12" s="58"/>
      <c r="AC12" s="6">
        <f t="shared" si="1"/>
        <v>0</v>
      </c>
    </row>
    <row r="13" spans="3:29" ht="42.75">
      <c r="C13" s="37">
        <v>4</v>
      </c>
      <c r="D13" s="2" t="s">
        <v>35</v>
      </c>
      <c r="E13" s="3">
        <v>1</v>
      </c>
      <c r="F13" s="4"/>
      <c r="G13" s="50">
        <v>11868098</v>
      </c>
      <c r="H13" s="54"/>
      <c r="I13" s="5">
        <v>0.6</v>
      </c>
      <c r="J13" s="5">
        <v>0.6</v>
      </c>
      <c r="K13" s="5">
        <v>0.6</v>
      </c>
      <c r="L13" s="5">
        <v>0.6</v>
      </c>
      <c r="M13" s="5">
        <v>0.6</v>
      </c>
      <c r="N13" s="5">
        <v>0.6</v>
      </c>
      <c r="O13" s="5">
        <v>0.6</v>
      </c>
      <c r="P13" s="5">
        <v>0.6</v>
      </c>
      <c r="Q13" s="5">
        <v>0.6</v>
      </c>
      <c r="R13" s="5">
        <v>0.6</v>
      </c>
      <c r="S13" s="5">
        <v>0.6</v>
      </c>
      <c r="T13" s="5">
        <v>0.6</v>
      </c>
      <c r="U13" s="5">
        <v>0.6</v>
      </c>
      <c r="V13" s="5">
        <v>0.6</v>
      </c>
      <c r="W13" s="5">
        <v>0.6</v>
      </c>
      <c r="X13" s="5">
        <v>0.6</v>
      </c>
      <c r="Y13" s="5">
        <v>0.6</v>
      </c>
      <c r="Z13" s="5">
        <v>0.6</v>
      </c>
      <c r="AA13" s="5">
        <f t="shared" si="0"/>
        <v>10.799999999999997</v>
      </c>
      <c r="AB13" s="58"/>
      <c r="AC13" s="6">
        <f t="shared" si="1"/>
        <v>0</v>
      </c>
    </row>
    <row r="14" spans="3:29" ht="42.75">
      <c r="C14" s="37">
        <v>5</v>
      </c>
      <c r="D14" s="2" t="s">
        <v>36</v>
      </c>
      <c r="E14" s="3">
        <v>1</v>
      </c>
      <c r="F14" s="4"/>
      <c r="G14" s="50">
        <v>11868098</v>
      </c>
      <c r="H14" s="54"/>
      <c r="I14" s="5">
        <v>0.5</v>
      </c>
      <c r="J14" s="5">
        <v>0.25</v>
      </c>
      <c r="K14" s="5">
        <v>0.25</v>
      </c>
      <c r="L14" s="5">
        <v>0.25</v>
      </c>
      <c r="M14" s="5">
        <v>0.25</v>
      </c>
      <c r="N14" s="5">
        <v>0.25</v>
      </c>
      <c r="O14" s="5">
        <v>0.25</v>
      </c>
      <c r="P14" s="5">
        <v>0.25</v>
      </c>
      <c r="Q14" s="5">
        <v>0.25</v>
      </c>
      <c r="R14" s="5">
        <v>0.25</v>
      </c>
      <c r="S14" s="5">
        <v>0.25</v>
      </c>
      <c r="T14" s="5">
        <v>0.25</v>
      </c>
      <c r="U14" s="5">
        <v>0.25</v>
      </c>
      <c r="V14" s="5">
        <v>0.25</v>
      </c>
      <c r="W14" s="5">
        <v>0.25</v>
      </c>
      <c r="X14" s="5">
        <v>0.25</v>
      </c>
      <c r="Y14" s="5">
        <v>0.25</v>
      </c>
      <c r="Z14" s="5">
        <v>0.25</v>
      </c>
      <c r="AA14" s="5">
        <f t="shared" si="0"/>
        <v>4.75</v>
      </c>
      <c r="AB14" s="58"/>
      <c r="AC14" s="6">
        <f t="shared" si="1"/>
        <v>0</v>
      </c>
    </row>
    <row r="15" spans="3:29" ht="42.75">
      <c r="C15" s="37">
        <v>6</v>
      </c>
      <c r="D15" s="2" t="s">
        <v>37</v>
      </c>
      <c r="E15" s="3">
        <v>1</v>
      </c>
      <c r="F15" s="4"/>
      <c r="G15" s="50">
        <v>11868098</v>
      </c>
      <c r="H15" s="54"/>
      <c r="I15" s="5">
        <v>0.5</v>
      </c>
      <c r="J15" s="5">
        <v>0.25</v>
      </c>
      <c r="K15" s="5">
        <v>0.25</v>
      </c>
      <c r="L15" s="5">
        <v>0.25</v>
      </c>
      <c r="M15" s="5">
        <v>0.25</v>
      </c>
      <c r="N15" s="5">
        <v>0.25</v>
      </c>
      <c r="O15" s="5">
        <v>0.25</v>
      </c>
      <c r="P15" s="5">
        <v>0.25</v>
      </c>
      <c r="Q15" s="5">
        <v>0.25</v>
      </c>
      <c r="R15" s="5">
        <v>0.25</v>
      </c>
      <c r="S15" s="5">
        <v>0.25</v>
      </c>
      <c r="T15" s="5">
        <v>0.25</v>
      </c>
      <c r="U15" s="5">
        <v>0.25</v>
      </c>
      <c r="V15" s="5">
        <v>0.25</v>
      </c>
      <c r="W15" s="5">
        <v>0.25</v>
      </c>
      <c r="X15" s="5">
        <v>0.25</v>
      </c>
      <c r="Y15" s="5">
        <v>0.25</v>
      </c>
      <c r="Z15" s="5">
        <v>0.25</v>
      </c>
      <c r="AA15" s="5">
        <f t="shared" si="0"/>
        <v>4.75</v>
      </c>
      <c r="AB15" s="58"/>
      <c r="AC15" s="6">
        <f t="shared" si="1"/>
        <v>0</v>
      </c>
    </row>
    <row r="16" spans="3:29" ht="71.25">
      <c r="C16" s="37">
        <v>7</v>
      </c>
      <c r="D16" s="2" t="s">
        <v>38</v>
      </c>
      <c r="E16" s="3">
        <v>1</v>
      </c>
      <c r="F16" s="4"/>
      <c r="G16" s="50">
        <v>11868098</v>
      </c>
      <c r="H16" s="54"/>
      <c r="I16" s="5">
        <v>0.5</v>
      </c>
      <c r="J16" s="5">
        <v>0.25</v>
      </c>
      <c r="K16" s="5">
        <v>0.25</v>
      </c>
      <c r="L16" s="5">
        <v>0.25</v>
      </c>
      <c r="M16" s="5">
        <v>0.25</v>
      </c>
      <c r="N16" s="5">
        <v>0.25</v>
      </c>
      <c r="O16" s="5">
        <v>0.25</v>
      </c>
      <c r="P16" s="5">
        <v>0.25</v>
      </c>
      <c r="Q16" s="5">
        <v>0.25</v>
      </c>
      <c r="R16" s="5">
        <v>0.25</v>
      </c>
      <c r="S16" s="5">
        <v>0.25</v>
      </c>
      <c r="T16" s="5">
        <v>0.25</v>
      </c>
      <c r="U16" s="5">
        <v>0.25</v>
      </c>
      <c r="V16" s="5">
        <v>0.25</v>
      </c>
      <c r="W16" s="5">
        <v>0.25</v>
      </c>
      <c r="X16" s="5">
        <v>0.25</v>
      </c>
      <c r="Y16" s="5">
        <v>0.25</v>
      </c>
      <c r="Z16" s="5">
        <v>0.25</v>
      </c>
      <c r="AA16" s="5">
        <f t="shared" si="0"/>
        <v>4.75</v>
      </c>
      <c r="AB16" s="58"/>
      <c r="AC16" s="6">
        <f t="shared" si="1"/>
        <v>0</v>
      </c>
    </row>
    <row r="17" spans="3:29" ht="28.5">
      <c r="C17" s="37">
        <v>8</v>
      </c>
      <c r="D17" s="2" t="s">
        <v>39</v>
      </c>
      <c r="E17" s="3">
        <v>1</v>
      </c>
      <c r="F17" s="4"/>
      <c r="G17" s="50">
        <v>11868098</v>
      </c>
      <c r="H17" s="54"/>
      <c r="I17" s="5">
        <v>0.5</v>
      </c>
      <c r="J17" s="5">
        <v>0.25</v>
      </c>
      <c r="K17" s="5">
        <v>0.25</v>
      </c>
      <c r="L17" s="5">
        <v>0.25</v>
      </c>
      <c r="M17" s="5">
        <v>0.25</v>
      </c>
      <c r="N17" s="5">
        <v>0.25</v>
      </c>
      <c r="O17" s="5">
        <v>0.25</v>
      </c>
      <c r="P17" s="5">
        <v>0.25</v>
      </c>
      <c r="Q17" s="5">
        <v>0.25</v>
      </c>
      <c r="R17" s="5">
        <v>0.25</v>
      </c>
      <c r="S17" s="5">
        <v>0.25</v>
      </c>
      <c r="T17" s="5">
        <v>0.25</v>
      </c>
      <c r="U17" s="5">
        <v>0.25</v>
      </c>
      <c r="V17" s="5">
        <v>0.25</v>
      </c>
      <c r="W17" s="5">
        <v>0.25</v>
      </c>
      <c r="X17" s="5">
        <v>0.25</v>
      </c>
      <c r="Y17" s="5">
        <v>0.25</v>
      </c>
      <c r="Z17" s="5">
        <v>0.25</v>
      </c>
      <c r="AA17" s="5">
        <f t="shared" si="0"/>
        <v>4.75</v>
      </c>
      <c r="AB17" s="58"/>
      <c r="AC17" s="6">
        <f t="shared" si="1"/>
        <v>0</v>
      </c>
    </row>
    <row r="18" spans="3:29" ht="42.75">
      <c r="C18" s="37">
        <v>9</v>
      </c>
      <c r="D18" s="2" t="s">
        <v>40</v>
      </c>
      <c r="E18" s="3">
        <v>1</v>
      </c>
      <c r="F18" s="4"/>
      <c r="G18" s="50">
        <v>11868098</v>
      </c>
      <c r="H18" s="54"/>
      <c r="I18" s="5">
        <v>0.5</v>
      </c>
      <c r="J18" s="5">
        <v>0.3</v>
      </c>
      <c r="K18" s="5">
        <v>0.3</v>
      </c>
      <c r="L18" s="5">
        <v>0.3</v>
      </c>
      <c r="M18" s="5">
        <v>0.3</v>
      </c>
      <c r="N18" s="5">
        <v>0.3</v>
      </c>
      <c r="O18" s="5">
        <v>0.3</v>
      </c>
      <c r="P18" s="5">
        <v>0.3</v>
      </c>
      <c r="Q18" s="5">
        <v>0.3</v>
      </c>
      <c r="R18" s="5">
        <v>0.3</v>
      </c>
      <c r="S18" s="5">
        <v>0.3</v>
      </c>
      <c r="T18" s="5">
        <v>0.3</v>
      </c>
      <c r="U18" s="5">
        <v>0.3</v>
      </c>
      <c r="V18" s="5">
        <v>0.3</v>
      </c>
      <c r="W18" s="5">
        <v>0.3</v>
      </c>
      <c r="X18" s="5">
        <v>0.3</v>
      </c>
      <c r="Y18" s="5">
        <v>0.3</v>
      </c>
      <c r="Z18" s="5">
        <v>0.3</v>
      </c>
      <c r="AA18" s="5">
        <f t="shared" si="0"/>
        <v>5.5999999999999979</v>
      </c>
      <c r="AB18" s="58"/>
      <c r="AC18" s="6">
        <f t="shared" si="1"/>
        <v>0</v>
      </c>
    </row>
    <row r="19" spans="3:29" ht="28.5">
      <c r="C19" s="37">
        <v>10</v>
      </c>
      <c r="D19" s="2" t="s">
        <v>41</v>
      </c>
      <c r="E19" s="3">
        <v>1</v>
      </c>
      <c r="F19" s="4"/>
      <c r="G19" s="50">
        <v>10586677</v>
      </c>
      <c r="H19" s="54"/>
      <c r="I19" s="5">
        <v>0.6</v>
      </c>
      <c r="J19" s="5">
        <v>0.6</v>
      </c>
      <c r="K19" s="5">
        <v>0.6</v>
      </c>
      <c r="L19" s="5">
        <v>0.6</v>
      </c>
      <c r="M19" s="5">
        <v>0.6</v>
      </c>
      <c r="N19" s="5">
        <v>0.6</v>
      </c>
      <c r="O19" s="5">
        <v>0.6</v>
      </c>
      <c r="P19" s="5">
        <v>0.6</v>
      </c>
      <c r="Q19" s="5">
        <v>0.6</v>
      </c>
      <c r="R19" s="5">
        <v>0.6</v>
      </c>
      <c r="S19" s="5">
        <v>0.6</v>
      </c>
      <c r="T19" s="5">
        <v>0.6</v>
      </c>
      <c r="U19" s="5">
        <v>0.6</v>
      </c>
      <c r="V19" s="5">
        <v>0.6</v>
      </c>
      <c r="W19" s="5">
        <v>0.6</v>
      </c>
      <c r="X19" s="5">
        <v>0.6</v>
      </c>
      <c r="Y19" s="5">
        <v>0.6</v>
      </c>
      <c r="Z19" s="5">
        <v>0.6</v>
      </c>
      <c r="AA19" s="5">
        <f t="shared" si="0"/>
        <v>10.799999999999997</v>
      </c>
      <c r="AB19" s="58"/>
      <c r="AC19" s="6">
        <f t="shared" si="1"/>
        <v>0</v>
      </c>
    </row>
    <row r="20" spans="3:29" ht="28.5">
      <c r="C20" s="37">
        <v>11</v>
      </c>
      <c r="D20" s="2" t="s">
        <v>42</v>
      </c>
      <c r="E20" s="3">
        <v>1</v>
      </c>
      <c r="F20" s="4"/>
      <c r="G20" s="50">
        <v>10586677</v>
      </c>
      <c r="H20" s="54"/>
      <c r="I20" s="5">
        <v>1</v>
      </c>
      <c r="J20" s="5">
        <v>1</v>
      </c>
      <c r="K20" s="5">
        <v>1</v>
      </c>
      <c r="L20" s="5">
        <v>1</v>
      </c>
      <c r="M20" s="5">
        <v>1</v>
      </c>
      <c r="N20" s="5">
        <v>1</v>
      </c>
      <c r="O20" s="5">
        <v>1</v>
      </c>
      <c r="P20" s="5">
        <v>1</v>
      </c>
      <c r="Q20" s="5">
        <v>1</v>
      </c>
      <c r="R20" s="5">
        <v>1</v>
      </c>
      <c r="S20" s="5">
        <v>1</v>
      </c>
      <c r="T20" s="5">
        <v>1</v>
      </c>
      <c r="U20" s="5">
        <v>1</v>
      </c>
      <c r="V20" s="5">
        <v>1</v>
      </c>
      <c r="W20" s="5">
        <v>1</v>
      </c>
      <c r="X20" s="5">
        <v>1</v>
      </c>
      <c r="Y20" s="5">
        <v>1</v>
      </c>
      <c r="Z20" s="5">
        <v>1</v>
      </c>
      <c r="AA20" s="5">
        <f t="shared" si="0"/>
        <v>18</v>
      </c>
      <c r="AB20" s="58"/>
      <c r="AC20" s="6">
        <f t="shared" si="1"/>
        <v>0</v>
      </c>
    </row>
    <row r="21" spans="3:29" ht="28.5">
      <c r="C21" s="37">
        <v>12</v>
      </c>
      <c r="D21" s="2" t="s">
        <v>43</v>
      </c>
      <c r="E21" s="3">
        <v>1</v>
      </c>
      <c r="F21" s="4"/>
      <c r="G21" s="50">
        <v>8013700</v>
      </c>
      <c r="H21" s="54"/>
      <c r="I21" s="5">
        <v>1</v>
      </c>
      <c r="J21" s="5">
        <v>1</v>
      </c>
      <c r="K21" s="5">
        <v>1</v>
      </c>
      <c r="L21" s="5">
        <v>1</v>
      </c>
      <c r="M21" s="5">
        <v>1</v>
      </c>
      <c r="N21" s="5">
        <v>1</v>
      </c>
      <c r="O21" s="5">
        <v>1</v>
      </c>
      <c r="P21" s="5">
        <v>1</v>
      </c>
      <c r="Q21" s="5">
        <v>1</v>
      </c>
      <c r="R21" s="5">
        <v>1</v>
      </c>
      <c r="S21" s="5">
        <v>1</v>
      </c>
      <c r="T21" s="5">
        <v>1</v>
      </c>
      <c r="U21" s="5">
        <v>1</v>
      </c>
      <c r="V21" s="5">
        <v>1</v>
      </c>
      <c r="W21" s="5">
        <v>1</v>
      </c>
      <c r="X21" s="5">
        <v>1</v>
      </c>
      <c r="Y21" s="5">
        <v>1</v>
      </c>
      <c r="Z21" s="5">
        <v>1</v>
      </c>
      <c r="AA21" s="5">
        <f t="shared" si="0"/>
        <v>18</v>
      </c>
      <c r="AB21" s="58"/>
      <c r="AC21" s="6">
        <f t="shared" si="1"/>
        <v>0</v>
      </c>
    </row>
    <row r="22" spans="3:29" ht="28.5">
      <c r="C22" s="37">
        <v>13</v>
      </c>
      <c r="D22" s="2" t="s">
        <v>44</v>
      </c>
      <c r="E22" s="3">
        <v>1</v>
      </c>
      <c r="F22" s="4"/>
      <c r="G22" s="50">
        <v>8013700</v>
      </c>
      <c r="H22" s="54"/>
      <c r="I22" s="5">
        <v>0.2</v>
      </c>
      <c r="J22" s="5">
        <v>0.2</v>
      </c>
      <c r="K22" s="5">
        <v>0.2</v>
      </c>
      <c r="L22" s="5">
        <v>0.2</v>
      </c>
      <c r="M22" s="5">
        <v>0.2</v>
      </c>
      <c r="N22" s="5">
        <v>0.2</v>
      </c>
      <c r="O22" s="5">
        <v>0.2</v>
      </c>
      <c r="P22" s="5">
        <v>0.2</v>
      </c>
      <c r="Q22" s="5">
        <v>0.2</v>
      </c>
      <c r="R22" s="5">
        <v>0.2</v>
      </c>
      <c r="S22" s="5">
        <v>0.2</v>
      </c>
      <c r="T22" s="5">
        <v>0.2</v>
      </c>
      <c r="U22" s="5">
        <v>0.2</v>
      </c>
      <c r="V22" s="5">
        <v>0.2</v>
      </c>
      <c r="W22" s="5">
        <v>0.2</v>
      </c>
      <c r="X22" s="5">
        <v>0.2</v>
      </c>
      <c r="Y22" s="5">
        <v>0.2</v>
      </c>
      <c r="Z22" s="5">
        <v>0.2</v>
      </c>
      <c r="AA22" s="5">
        <f t="shared" si="0"/>
        <v>3.600000000000001</v>
      </c>
      <c r="AB22" s="58"/>
      <c r="AC22" s="6">
        <f t="shared" si="1"/>
        <v>0</v>
      </c>
    </row>
    <row r="23" spans="3:29" ht="42.75">
      <c r="C23" s="37">
        <v>14</v>
      </c>
      <c r="D23" s="2" t="s">
        <v>45</v>
      </c>
      <c r="E23" s="3">
        <v>1</v>
      </c>
      <c r="F23" s="4"/>
      <c r="G23" s="50">
        <v>8013700</v>
      </c>
      <c r="H23" s="54"/>
      <c r="I23" s="5">
        <v>0.1</v>
      </c>
      <c r="J23" s="5">
        <v>0.1</v>
      </c>
      <c r="K23" s="5">
        <v>0.1</v>
      </c>
      <c r="L23" s="5">
        <v>0.1</v>
      </c>
      <c r="M23" s="5">
        <v>0.1</v>
      </c>
      <c r="N23" s="5">
        <v>0.1</v>
      </c>
      <c r="O23" s="5">
        <v>0.1</v>
      </c>
      <c r="P23" s="5">
        <v>0.1</v>
      </c>
      <c r="Q23" s="5">
        <v>0</v>
      </c>
      <c r="R23" s="5">
        <v>0</v>
      </c>
      <c r="S23" s="5">
        <v>0</v>
      </c>
      <c r="T23" s="5">
        <v>0</v>
      </c>
      <c r="U23" s="5">
        <v>0</v>
      </c>
      <c r="V23" s="5">
        <v>0</v>
      </c>
      <c r="W23" s="5">
        <v>0</v>
      </c>
      <c r="X23" s="5">
        <v>0</v>
      </c>
      <c r="Y23" s="5">
        <v>0</v>
      </c>
      <c r="Z23" s="5">
        <v>0</v>
      </c>
      <c r="AA23" s="5">
        <f t="shared" si="0"/>
        <v>0.79999999999999993</v>
      </c>
      <c r="AB23" s="58"/>
      <c r="AC23" s="6">
        <f t="shared" si="1"/>
        <v>0</v>
      </c>
    </row>
    <row r="24" spans="3:29">
      <c r="C24" s="1" t="s">
        <v>46</v>
      </c>
      <c r="D24" s="66" t="s">
        <v>47</v>
      </c>
      <c r="E24" s="67"/>
      <c r="F24" s="67"/>
      <c r="G24" s="67"/>
      <c r="H24" s="67"/>
      <c r="I24" s="67"/>
      <c r="J24" s="67"/>
      <c r="K24" s="67"/>
      <c r="L24" s="67"/>
      <c r="M24" s="67"/>
      <c r="N24" s="67"/>
      <c r="O24" s="67"/>
      <c r="P24" s="67"/>
      <c r="Q24" s="67"/>
      <c r="R24" s="67"/>
      <c r="S24" s="67"/>
      <c r="T24" s="67"/>
      <c r="U24" s="67"/>
      <c r="V24" s="67"/>
      <c r="W24" s="67"/>
      <c r="X24" s="67"/>
      <c r="Y24" s="67"/>
      <c r="Z24" s="67"/>
      <c r="AA24" s="67"/>
      <c r="AB24" s="67"/>
      <c r="AC24" s="68"/>
    </row>
    <row r="25" spans="3:29">
      <c r="C25" s="37">
        <v>15</v>
      </c>
      <c r="D25" s="2" t="s">
        <v>48</v>
      </c>
      <c r="E25" s="3">
        <v>1</v>
      </c>
      <c r="F25" s="4"/>
      <c r="G25" s="50">
        <v>4065546</v>
      </c>
      <c r="H25" s="54"/>
      <c r="I25" s="5">
        <v>1</v>
      </c>
      <c r="J25" s="5">
        <v>1</v>
      </c>
      <c r="K25" s="5">
        <v>1</v>
      </c>
      <c r="L25" s="5">
        <v>1</v>
      </c>
      <c r="M25" s="5">
        <v>1</v>
      </c>
      <c r="N25" s="5">
        <v>1</v>
      </c>
      <c r="O25" s="5">
        <v>1</v>
      </c>
      <c r="P25" s="5">
        <v>1</v>
      </c>
      <c r="Q25" s="5">
        <v>1</v>
      </c>
      <c r="R25" s="5">
        <v>1</v>
      </c>
      <c r="S25" s="5">
        <v>1</v>
      </c>
      <c r="T25" s="5">
        <v>1</v>
      </c>
      <c r="U25" s="5">
        <v>1</v>
      </c>
      <c r="V25" s="5">
        <v>1</v>
      </c>
      <c r="W25" s="5">
        <v>1</v>
      </c>
      <c r="X25" s="5">
        <v>1</v>
      </c>
      <c r="Y25" s="5">
        <v>1</v>
      </c>
      <c r="Z25" s="5">
        <v>1</v>
      </c>
      <c r="AA25" s="5">
        <f>SUM(I25:Z25)</f>
        <v>18</v>
      </c>
      <c r="AB25" s="58"/>
      <c r="AC25" s="6">
        <f>ROUND(+H25*AA25*AB25,0)</f>
        <v>0</v>
      </c>
    </row>
    <row r="26" spans="3:29">
      <c r="C26" s="37">
        <v>16</v>
      </c>
      <c r="D26" s="2" t="s">
        <v>49</v>
      </c>
      <c r="E26" s="3">
        <v>1</v>
      </c>
      <c r="F26" s="4"/>
      <c r="G26" s="50">
        <v>5182990</v>
      </c>
      <c r="H26" s="54"/>
      <c r="I26" s="5">
        <v>0.2</v>
      </c>
      <c r="J26" s="5">
        <v>0.2</v>
      </c>
      <c r="K26" s="5">
        <v>0.2</v>
      </c>
      <c r="L26" s="5">
        <v>0.2</v>
      </c>
      <c r="M26" s="5">
        <v>0.2</v>
      </c>
      <c r="N26" s="5">
        <v>0.2</v>
      </c>
      <c r="O26" s="5">
        <v>0.2</v>
      </c>
      <c r="P26" s="5">
        <v>0.2</v>
      </c>
      <c r="Q26" s="5">
        <v>0.2</v>
      </c>
      <c r="R26" s="5">
        <v>0.2</v>
      </c>
      <c r="S26" s="5">
        <v>0.2</v>
      </c>
      <c r="T26" s="5">
        <v>0.2</v>
      </c>
      <c r="U26" s="5">
        <v>0.2</v>
      </c>
      <c r="V26" s="5">
        <v>0.2</v>
      </c>
      <c r="W26" s="5">
        <v>0.2</v>
      </c>
      <c r="X26" s="5">
        <v>0.2</v>
      </c>
      <c r="Y26" s="5">
        <v>0.2</v>
      </c>
      <c r="Z26" s="5">
        <v>0.2</v>
      </c>
      <c r="AA26" s="5">
        <f>SUM(I26:Z26)</f>
        <v>3.600000000000001</v>
      </c>
      <c r="AB26" s="58"/>
      <c r="AC26" s="6">
        <f>ROUND(+H26*AA26*AB26,0)</f>
        <v>0</v>
      </c>
    </row>
    <row r="27" spans="3:29">
      <c r="C27" s="1" t="s">
        <v>50</v>
      </c>
      <c r="D27" s="66" t="s">
        <v>51</v>
      </c>
      <c r="E27" s="67"/>
      <c r="F27" s="67"/>
      <c r="G27" s="67"/>
      <c r="H27" s="67"/>
      <c r="I27" s="67"/>
      <c r="J27" s="67"/>
      <c r="K27" s="67"/>
      <c r="L27" s="67"/>
      <c r="M27" s="67"/>
      <c r="N27" s="67"/>
      <c r="O27" s="67"/>
      <c r="P27" s="67"/>
      <c r="Q27" s="67"/>
      <c r="R27" s="67"/>
      <c r="S27" s="67"/>
      <c r="T27" s="67"/>
      <c r="U27" s="67"/>
      <c r="V27" s="67"/>
      <c r="W27" s="67"/>
      <c r="X27" s="67"/>
      <c r="Y27" s="67"/>
      <c r="Z27" s="67"/>
      <c r="AA27" s="67"/>
      <c r="AB27" s="67"/>
      <c r="AC27" s="68"/>
    </row>
    <row r="28" spans="3:29" ht="85.5">
      <c r="C28" s="37">
        <v>17</v>
      </c>
      <c r="D28" s="2" t="s">
        <v>52</v>
      </c>
      <c r="E28" s="3">
        <v>1</v>
      </c>
      <c r="F28" s="4"/>
      <c r="G28" s="50">
        <v>3101223</v>
      </c>
      <c r="H28" s="54"/>
      <c r="I28" s="5">
        <v>1</v>
      </c>
      <c r="J28" s="5">
        <v>1</v>
      </c>
      <c r="K28" s="5">
        <v>1</v>
      </c>
      <c r="L28" s="5">
        <v>1</v>
      </c>
      <c r="M28" s="5">
        <v>1</v>
      </c>
      <c r="N28" s="5">
        <v>1</v>
      </c>
      <c r="O28" s="5">
        <v>1</v>
      </c>
      <c r="P28" s="5">
        <v>1</v>
      </c>
      <c r="Q28" s="5">
        <v>1</v>
      </c>
      <c r="R28" s="5">
        <v>1</v>
      </c>
      <c r="S28" s="5">
        <v>1</v>
      </c>
      <c r="T28" s="5">
        <v>1</v>
      </c>
      <c r="U28" s="5">
        <v>1</v>
      </c>
      <c r="V28" s="5">
        <v>1</v>
      </c>
      <c r="W28" s="5">
        <v>1</v>
      </c>
      <c r="X28" s="5">
        <v>1</v>
      </c>
      <c r="Y28" s="5">
        <v>1</v>
      </c>
      <c r="Z28" s="5">
        <v>1</v>
      </c>
      <c r="AA28" s="5">
        <f>SUM(I28:Z28)</f>
        <v>18</v>
      </c>
      <c r="AB28" s="58"/>
      <c r="AC28" s="6">
        <f>ROUND(+H28*AA28*AB28,0)</f>
        <v>0</v>
      </c>
    </row>
    <row r="29" spans="3:29" ht="57.75" thickBot="1">
      <c r="C29" s="37">
        <v>18</v>
      </c>
      <c r="D29" s="2" t="s">
        <v>53</v>
      </c>
      <c r="E29" s="3">
        <v>1</v>
      </c>
      <c r="F29" s="4"/>
      <c r="G29" s="50">
        <v>3101223</v>
      </c>
      <c r="H29" s="54"/>
      <c r="I29" s="5">
        <v>0.2</v>
      </c>
      <c r="J29" s="5">
        <v>0.2</v>
      </c>
      <c r="K29" s="5">
        <v>0.2</v>
      </c>
      <c r="L29" s="5">
        <v>0.2</v>
      </c>
      <c r="M29" s="5">
        <v>0.2</v>
      </c>
      <c r="N29" s="5">
        <v>0.2</v>
      </c>
      <c r="O29" s="5">
        <v>0.2</v>
      </c>
      <c r="P29" s="5">
        <v>0.2</v>
      </c>
      <c r="Q29" s="5">
        <v>0.2</v>
      </c>
      <c r="R29" s="5">
        <v>0.2</v>
      </c>
      <c r="S29" s="5">
        <v>0.2</v>
      </c>
      <c r="T29" s="5">
        <v>0.2</v>
      </c>
      <c r="U29" s="5">
        <v>0.2</v>
      </c>
      <c r="V29" s="5">
        <v>0.2</v>
      </c>
      <c r="W29" s="5">
        <v>0.2</v>
      </c>
      <c r="X29" s="5">
        <v>0.2</v>
      </c>
      <c r="Y29" s="5">
        <v>0.2</v>
      </c>
      <c r="Z29" s="5">
        <v>0.2</v>
      </c>
      <c r="AA29" s="5">
        <f>SUM(I29:Z29)</f>
        <v>3.600000000000001</v>
      </c>
      <c r="AB29" s="58"/>
      <c r="AC29" s="6">
        <f>ROUND(+H29*AA29*AB29,0)</f>
        <v>0</v>
      </c>
    </row>
    <row r="30" spans="3:29" ht="28.15" customHeight="1" thickBot="1">
      <c r="C30" s="90" t="s">
        <v>54</v>
      </c>
      <c r="D30" s="91"/>
      <c r="E30" s="91"/>
      <c r="F30" s="91"/>
      <c r="G30" s="91"/>
      <c r="H30" s="91"/>
      <c r="I30" s="91"/>
      <c r="J30" s="91"/>
      <c r="K30" s="91"/>
      <c r="L30" s="91"/>
      <c r="M30" s="91"/>
      <c r="N30" s="91"/>
      <c r="O30" s="91"/>
      <c r="P30" s="91"/>
      <c r="Q30" s="91"/>
      <c r="R30" s="91"/>
      <c r="S30" s="91"/>
      <c r="T30" s="91"/>
      <c r="U30" s="91"/>
      <c r="V30" s="91"/>
      <c r="W30" s="91"/>
      <c r="X30" s="91"/>
      <c r="Y30" s="91"/>
      <c r="Z30" s="91"/>
      <c r="AA30" s="91"/>
      <c r="AB30" s="92"/>
      <c r="AC30" s="7">
        <f>SUM(AC11:AC29)</f>
        <v>0</v>
      </c>
    </row>
    <row r="31" spans="3:29" ht="15.75" thickBot="1">
      <c r="C31" s="8"/>
      <c r="D31" s="9"/>
      <c r="E31" s="9"/>
      <c r="F31" s="9"/>
      <c r="G31" s="9"/>
      <c r="H31" s="9"/>
      <c r="I31" s="20"/>
      <c r="J31" s="20"/>
      <c r="K31" s="20"/>
      <c r="L31" s="20"/>
      <c r="M31" s="20"/>
      <c r="N31" s="20"/>
      <c r="O31" s="20"/>
      <c r="P31" s="20"/>
      <c r="Q31" s="20"/>
      <c r="R31" s="20"/>
      <c r="S31" s="20"/>
      <c r="T31" s="20"/>
      <c r="U31" s="20"/>
      <c r="V31" s="20"/>
      <c r="W31" s="20"/>
      <c r="X31" s="20"/>
      <c r="Y31" s="20"/>
      <c r="Z31" s="20"/>
      <c r="AA31" s="9"/>
      <c r="AB31" s="9"/>
      <c r="AC31" s="10"/>
    </row>
    <row r="32" spans="3:29" ht="15" customHeight="1" thickBot="1">
      <c r="C32" s="86" t="s">
        <v>55</v>
      </c>
      <c r="D32" s="88" t="s">
        <v>56</v>
      </c>
      <c r="E32" s="88" t="s">
        <v>7</v>
      </c>
      <c r="F32" s="110" t="s">
        <v>57</v>
      </c>
      <c r="G32" s="69" t="s">
        <v>8</v>
      </c>
      <c r="H32" s="69" t="s">
        <v>58</v>
      </c>
      <c r="I32" s="46" t="s">
        <v>59</v>
      </c>
      <c r="J32" s="59" t="s">
        <v>60</v>
      </c>
      <c r="K32" s="60"/>
      <c r="L32" s="60"/>
      <c r="M32" s="60"/>
      <c r="N32" s="60"/>
      <c r="O32" s="60"/>
      <c r="P32" s="60"/>
      <c r="Q32" s="60"/>
      <c r="R32" s="60"/>
      <c r="S32" s="60"/>
      <c r="T32" s="60"/>
      <c r="U32" s="60"/>
      <c r="V32" s="60"/>
      <c r="W32" s="60"/>
      <c r="X32" s="60"/>
      <c r="Y32" s="60"/>
      <c r="Z32" s="60"/>
      <c r="AA32" s="61" t="s">
        <v>61</v>
      </c>
      <c r="AB32" s="61" t="s">
        <v>62</v>
      </c>
      <c r="AC32" s="61" t="s">
        <v>30</v>
      </c>
    </row>
    <row r="33" spans="3:31" ht="30.75" thickBot="1">
      <c r="C33" s="87"/>
      <c r="D33" s="89"/>
      <c r="E33" s="89"/>
      <c r="F33" s="111"/>
      <c r="G33" s="70"/>
      <c r="H33" s="70"/>
      <c r="I33" s="43" t="s">
        <v>10</v>
      </c>
      <c r="J33" s="42" t="s">
        <v>11</v>
      </c>
      <c r="K33" s="36" t="s">
        <v>12</v>
      </c>
      <c r="L33" s="42" t="s">
        <v>13</v>
      </c>
      <c r="M33" s="36" t="s">
        <v>14</v>
      </c>
      <c r="N33" s="42" t="s">
        <v>15</v>
      </c>
      <c r="O33" s="36" t="s">
        <v>16</v>
      </c>
      <c r="P33" s="42" t="s">
        <v>17</v>
      </c>
      <c r="Q33" s="36" t="s">
        <v>18</v>
      </c>
      <c r="R33" s="42" t="s">
        <v>19</v>
      </c>
      <c r="S33" s="36" t="s">
        <v>20</v>
      </c>
      <c r="T33" s="42" t="s">
        <v>21</v>
      </c>
      <c r="U33" s="36" t="s">
        <v>22</v>
      </c>
      <c r="V33" s="42" t="s">
        <v>23</v>
      </c>
      <c r="W33" s="36" t="s">
        <v>24</v>
      </c>
      <c r="X33" s="42" t="s">
        <v>25</v>
      </c>
      <c r="Y33" s="36" t="s">
        <v>26</v>
      </c>
      <c r="Z33" s="42" t="s">
        <v>27</v>
      </c>
      <c r="AA33" s="62"/>
      <c r="AB33" s="62"/>
      <c r="AC33" s="62"/>
    </row>
    <row r="34" spans="3:31" ht="15.75" thickBot="1">
      <c r="C34" s="38">
        <v>1</v>
      </c>
      <c r="D34" s="83" t="s">
        <v>63</v>
      </c>
      <c r="E34" s="84"/>
      <c r="F34" s="84"/>
      <c r="G34" s="84"/>
      <c r="H34" s="84"/>
      <c r="I34" s="84"/>
      <c r="J34" s="84"/>
      <c r="K34" s="84"/>
      <c r="L34" s="84"/>
      <c r="M34" s="84"/>
      <c r="N34" s="84"/>
      <c r="O34" s="84"/>
      <c r="P34" s="84"/>
      <c r="Q34" s="84"/>
      <c r="R34" s="84"/>
      <c r="S34" s="84"/>
      <c r="T34" s="84"/>
      <c r="U34" s="84"/>
      <c r="V34" s="84"/>
      <c r="W34" s="84"/>
      <c r="X34" s="84"/>
      <c r="Y34" s="84"/>
      <c r="Z34" s="84"/>
      <c r="AA34" s="84"/>
      <c r="AB34" s="84"/>
      <c r="AC34" s="85"/>
    </row>
    <row r="35" spans="3:31" ht="57.75" thickBot="1">
      <c r="C35" s="39">
        <v>1.1000000000000001</v>
      </c>
      <c r="D35" s="27" t="s">
        <v>64</v>
      </c>
      <c r="E35" s="28">
        <v>1</v>
      </c>
      <c r="F35" s="29" t="s">
        <v>65</v>
      </c>
      <c r="G35" s="51">
        <v>51916</v>
      </c>
      <c r="H35" s="29">
        <v>30.290989290392073</v>
      </c>
      <c r="I35" s="29">
        <v>1</v>
      </c>
      <c r="J35" s="29">
        <v>1</v>
      </c>
      <c r="K35" s="29">
        <v>1</v>
      </c>
      <c r="L35" s="29">
        <v>1</v>
      </c>
      <c r="M35" s="29">
        <v>1</v>
      </c>
      <c r="N35" s="29">
        <v>1</v>
      </c>
      <c r="O35" s="29">
        <v>1</v>
      </c>
      <c r="P35" s="29">
        <v>1</v>
      </c>
      <c r="Q35" s="29">
        <v>1</v>
      </c>
      <c r="R35" s="29">
        <v>1</v>
      </c>
      <c r="S35" s="29">
        <v>1</v>
      </c>
      <c r="T35" s="29">
        <v>1</v>
      </c>
      <c r="U35" s="29">
        <v>1</v>
      </c>
      <c r="V35" s="29">
        <v>1</v>
      </c>
      <c r="W35" s="29">
        <v>1</v>
      </c>
      <c r="X35" s="29">
        <v>1</v>
      </c>
      <c r="Y35" s="29">
        <v>1</v>
      </c>
      <c r="Z35" s="29">
        <v>1</v>
      </c>
      <c r="AA35" s="55"/>
      <c r="AB35" s="34">
        <f>SUM(I35:Z35)</f>
        <v>18</v>
      </c>
      <c r="AC35" s="35">
        <f>+AA35*H35*AB35</f>
        <v>0</v>
      </c>
    </row>
    <row r="36" spans="3:31" ht="15.75" thickBot="1">
      <c r="C36" s="38">
        <v>2</v>
      </c>
      <c r="D36" s="83" t="s">
        <v>66</v>
      </c>
      <c r="E36" s="84"/>
      <c r="F36" s="84"/>
      <c r="G36" s="84"/>
      <c r="H36" s="84"/>
      <c r="I36" s="84"/>
      <c r="J36" s="84"/>
      <c r="K36" s="84"/>
      <c r="L36" s="84"/>
      <c r="M36" s="84"/>
      <c r="N36" s="84"/>
      <c r="O36" s="84"/>
      <c r="P36" s="84"/>
      <c r="Q36" s="84"/>
      <c r="R36" s="84"/>
      <c r="S36" s="84"/>
      <c r="T36" s="84"/>
      <c r="U36" s="84"/>
      <c r="V36" s="84"/>
      <c r="W36" s="84"/>
      <c r="X36" s="84"/>
      <c r="Y36" s="84"/>
      <c r="Z36" s="84"/>
      <c r="AA36" s="84"/>
      <c r="AB36" s="84"/>
      <c r="AC36" s="85"/>
    </row>
    <row r="37" spans="3:31" ht="18.600000000000001" customHeight="1">
      <c r="C37" s="40">
        <v>2.2000000000000002</v>
      </c>
      <c r="D37" s="24" t="s">
        <v>67</v>
      </c>
      <c r="E37" s="25">
        <v>4</v>
      </c>
      <c r="F37" s="26" t="s">
        <v>68</v>
      </c>
      <c r="G37" s="52">
        <v>123571</v>
      </c>
      <c r="H37" s="26" t="s">
        <v>69</v>
      </c>
      <c r="I37" s="26">
        <v>1</v>
      </c>
      <c r="J37" s="26">
        <v>1</v>
      </c>
      <c r="K37" s="26">
        <v>1</v>
      </c>
      <c r="L37" s="26">
        <v>1</v>
      </c>
      <c r="M37" s="26">
        <v>1</v>
      </c>
      <c r="N37" s="26">
        <v>1</v>
      </c>
      <c r="O37" s="26">
        <v>1</v>
      </c>
      <c r="P37" s="26">
        <v>1</v>
      </c>
      <c r="Q37" s="26">
        <v>1</v>
      </c>
      <c r="R37" s="26">
        <v>1</v>
      </c>
      <c r="S37" s="26">
        <v>1</v>
      </c>
      <c r="T37" s="26">
        <v>1</v>
      </c>
      <c r="U37" s="26">
        <v>1</v>
      </c>
      <c r="V37" s="26">
        <v>1</v>
      </c>
      <c r="W37" s="26">
        <v>1</v>
      </c>
      <c r="X37" s="26">
        <v>1</v>
      </c>
      <c r="Y37" s="26">
        <v>1</v>
      </c>
      <c r="Z37" s="26">
        <v>1</v>
      </c>
      <c r="AA37" s="56"/>
      <c r="AB37" s="30">
        <f>SUM(I37:Z37)</f>
        <v>18</v>
      </c>
      <c r="AC37" s="31">
        <f>AA37*AB37*E37</f>
        <v>0</v>
      </c>
    </row>
    <row r="38" spans="3:31" ht="82.15" customHeight="1">
      <c r="C38" s="37">
        <v>2.2999999999999998</v>
      </c>
      <c r="D38" s="12" t="s">
        <v>70</v>
      </c>
      <c r="E38" s="3">
        <v>1</v>
      </c>
      <c r="F38" s="5" t="s">
        <v>68</v>
      </c>
      <c r="G38" s="50">
        <v>1199778</v>
      </c>
      <c r="H38" s="5" t="s">
        <v>69</v>
      </c>
      <c r="I38" s="5">
        <v>1</v>
      </c>
      <c r="J38" s="5">
        <v>1</v>
      </c>
      <c r="K38" s="5">
        <v>1</v>
      </c>
      <c r="L38" s="5">
        <v>1</v>
      </c>
      <c r="M38" s="5">
        <v>1</v>
      </c>
      <c r="N38" s="5">
        <v>1</v>
      </c>
      <c r="O38" s="5">
        <v>1</v>
      </c>
      <c r="P38" s="5">
        <v>1</v>
      </c>
      <c r="Q38" s="5">
        <v>1</v>
      </c>
      <c r="R38" s="5">
        <v>1</v>
      </c>
      <c r="S38" s="5">
        <v>1</v>
      </c>
      <c r="T38" s="5">
        <v>1</v>
      </c>
      <c r="U38" s="5">
        <v>1</v>
      </c>
      <c r="V38" s="5">
        <v>1</v>
      </c>
      <c r="W38" s="5">
        <v>1</v>
      </c>
      <c r="X38" s="5">
        <v>1</v>
      </c>
      <c r="Y38" s="5">
        <v>1</v>
      </c>
      <c r="Z38" s="5">
        <v>1</v>
      </c>
      <c r="AA38" s="54"/>
      <c r="AB38" s="13">
        <f>SUM(I38:Z38)</f>
        <v>18</v>
      </c>
      <c r="AC38" s="32">
        <f>AA38*AB38</f>
        <v>0</v>
      </c>
    </row>
    <row r="39" spans="3:31" ht="27" customHeight="1" thickBot="1">
      <c r="C39" s="41">
        <v>2.2999999999999998</v>
      </c>
      <c r="D39" s="14" t="s">
        <v>71</v>
      </c>
      <c r="E39" s="15">
        <v>1</v>
      </c>
      <c r="F39" s="16" t="s">
        <v>68</v>
      </c>
      <c r="G39" s="53">
        <v>7357000</v>
      </c>
      <c r="H39" s="16" t="s">
        <v>69</v>
      </c>
      <c r="I39" s="16">
        <v>0</v>
      </c>
      <c r="J39" s="16">
        <v>0</v>
      </c>
      <c r="K39" s="16">
        <v>0.3</v>
      </c>
      <c r="L39" s="16">
        <v>0.3</v>
      </c>
      <c r="M39" s="16">
        <v>0.3</v>
      </c>
      <c r="N39" s="16">
        <v>0.3</v>
      </c>
      <c r="O39" s="16">
        <v>0.3</v>
      </c>
      <c r="P39" s="16">
        <v>0.3</v>
      </c>
      <c r="Q39" s="16">
        <v>0.3</v>
      </c>
      <c r="R39" s="16">
        <v>0.2</v>
      </c>
      <c r="S39" s="16">
        <v>0.2</v>
      </c>
      <c r="T39" s="16">
        <v>0.2</v>
      </c>
      <c r="U39" s="16">
        <v>0.2</v>
      </c>
      <c r="V39" s="16">
        <v>0.2</v>
      </c>
      <c r="W39" s="16">
        <v>0.2</v>
      </c>
      <c r="X39" s="16">
        <v>0.2</v>
      </c>
      <c r="Y39" s="16">
        <v>0.2</v>
      </c>
      <c r="Z39" s="16">
        <v>0.2</v>
      </c>
      <c r="AA39" s="57"/>
      <c r="AB39" s="17">
        <f>SUM(I39:Z39)</f>
        <v>3.9000000000000017</v>
      </c>
      <c r="AC39" s="32">
        <f>AA39*AB39</f>
        <v>0</v>
      </c>
    </row>
    <row r="40" spans="3:31" ht="28.15" customHeight="1" thickBot="1">
      <c r="C40" s="80" t="s">
        <v>72</v>
      </c>
      <c r="D40" s="81"/>
      <c r="E40" s="81"/>
      <c r="F40" s="81"/>
      <c r="G40" s="81"/>
      <c r="H40" s="81"/>
      <c r="I40" s="81"/>
      <c r="J40" s="81"/>
      <c r="K40" s="81"/>
      <c r="L40" s="81"/>
      <c r="M40" s="81"/>
      <c r="N40" s="81"/>
      <c r="O40" s="81"/>
      <c r="P40" s="81"/>
      <c r="Q40" s="81"/>
      <c r="R40" s="81"/>
      <c r="S40" s="81"/>
      <c r="T40" s="81"/>
      <c r="U40" s="81"/>
      <c r="V40" s="81"/>
      <c r="W40" s="81"/>
      <c r="X40" s="81"/>
      <c r="Y40" s="81"/>
      <c r="Z40" s="81"/>
      <c r="AA40" s="81"/>
      <c r="AB40" s="82"/>
      <c r="AC40" s="33">
        <f>SUM(AC35:AC39)</f>
        <v>0</v>
      </c>
    </row>
    <row r="41" spans="3:31" ht="28.15" customHeight="1" thickBot="1">
      <c r="C41" s="8"/>
      <c r="D41" s="8"/>
      <c r="E41" s="8"/>
      <c r="F41" s="8"/>
      <c r="G41" s="8"/>
      <c r="H41" s="8"/>
      <c r="I41" s="8"/>
      <c r="J41" s="8"/>
      <c r="K41" s="8"/>
      <c r="L41" s="8"/>
      <c r="M41" s="8"/>
      <c r="N41" s="8"/>
      <c r="O41" s="8"/>
      <c r="P41" s="8"/>
      <c r="Q41" s="8"/>
      <c r="R41" s="8"/>
      <c r="S41" s="8"/>
      <c r="T41" s="8"/>
      <c r="U41" s="8"/>
      <c r="V41" s="8"/>
      <c r="W41" s="8"/>
      <c r="X41" s="8"/>
      <c r="Y41" s="8"/>
      <c r="Z41" s="8"/>
      <c r="AA41" s="8"/>
      <c r="AB41" s="8"/>
      <c r="AC41" s="18"/>
    </row>
    <row r="42" spans="3:31" ht="14.45" customHeight="1">
      <c r="C42" s="86" t="s">
        <v>73</v>
      </c>
      <c r="D42" s="88"/>
      <c r="E42" s="88"/>
      <c r="F42" s="88"/>
      <c r="G42" s="88"/>
      <c r="H42" s="88"/>
      <c r="I42" s="88"/>
      <c r="J42" s="88"/>
      <c r="K42" s="88"/>
      <c r="L42" s="88"/>
      <c r="M42" s="88"/>
      <c r="N42" s="88"/>
      <c r="O42" s="88"/>
      <c r="P42" s="88"/>
      <c r="Q42" s="88"/>
      <c r="R42" s="88"/>
      <c r="S42" s="88"/>
      <c r="T42" s="88"/>
      <c r="U42" s="88"/>
      <c r="V42" s="88"/>
      <c r="W42" s="88"/>
      <c r="X42" s="88"/>
      <c r="Y42" s="88"/>
      <c r="Z42" s="88"/>
      <c r="AA42" s="88"/>
      <c r="AB42" s="122"/>
      <c r="AC42" s="23">
        <f>+AC30+AC40</f>
        <v>0</v>
      </c>
    </row>
    <row r="43" spans="3:31" ht="14.45" customHeight="1">
      <c r="C43" s="123" t="s">
        <v>74</v>
      </c>
      <c r="D43" s="124"/>
      <c r="E43" s="124"/>
      <c r="F43" s="124"/>
      <c r="G43" s="124"/>
      <c r="H43" s="124"/>
      <c r="I43" s="124"/>
      <c r="J43" s="124"/>
      <c r="K43" s="124"/>
      <c r="L43" s="124"/>
      <c r="M43" s="124"/>
      <c r="N43" s="124"/>
      <c r="O43" s="124"/>
      <c r="P43" s="124"/>
      <c r="Q43" s="124"/>
      <c r="R43" s="124"/>
      <c r="S43" s="124"/>
      <c r="T43" s="124"/>
      <c r="U43" s="124"/>
      <c r="V43" s="124"/>
      <c r="W43" s="124"/>
      <c r="X43" s="124"/>
      <c r="Y43" s="124"/>
      <c r="Z43" s="124"/>
      <c r="AA43" s="124"/>
      <c r="AB43" s="125"/>
      <c r="AC43" s="19">
        <f>ROUND(AC42*5%,0)</f>
        <v>0</v>
      </c>
    </row>
    <row r="44" spans="3:31" ht="14.45" customHeight="1">
      <c r="C44" s="126" t="s">
        <v>75</v>
      </c>
      <c r="D44" s="127"/>
      <c r="E44" s="127"/>
      <c r="F44" s="127"/>
      <c r="G44" s="127"/>
      <c r="H44" s="127"/>
      <c r="I44" s="127"/>
      <c r="J44" s="127"/>
      <c r="K44" s="127"/>
      <c r="L44" s="127"/>
      <c r="M44" s="127"/>
      <c r="N44" s="127"/>
      <c r="O44" s="127"/>
      <c r="P44" s="127"/>
      <c r="Q44" s="127"/>
      <c r="R44" s="127"/>
      <c r="S44" s="127"/>
      <c r="T44" s="127"/>
      <c r="U44" s="127"/>
      <c r="V44" s="127"/>
      <c r="W44" s="127"/>
      <c r="X44" s="127"/>
      <c r="Y44" s="127"/>
      <c r="Z44" s="127"/>
      <c r="AA44" s="127"/>
      <c r="AB44" s="128"/>
      <c r="AC44" s="22">
        <f>AC42+AC43</f>
        <v>0</v>
      </c>
      <c r="AE44" s="47"/>
    </row>
    <row r="45" spans="3:31">
      <c r="C45" s="77" t="s">
        <v>76</v>
      </c>
      <c r="D45" s="78"/>
      <c r="E45" s="78"/>
      <c r="F45" s="78"/>
      <c r="G45" s="78"/>
      <c r="H45" s="78"/>
      <c r="I45" s="78"/>
      <c r="J45" s="78"/>
      <c r="K45" s="78"/>
      <c r="L45" s="78"/>
      <c r="M45" s="78"/>
      <c r="N45" s="78"/>
      <c r="O45" s="78"/>
      <c r="P45" s="78"/>
      <c r="Q45" s="78"/>
      <c r="R45" s="78"/>
      <c r="S45" s="78"/>
      <c r="T45" s="78"/>
      <c r="U45" s="78"/>
      <c r="V45" s="78"/>
      <c r="W45" s="78"/>
      <c r="X45" s="78"/>
      <c r="Y45" s="78"/>
      <c r="Z45" s="78"/>
      <c r="AA45" s="78"/>
      <c r="AB45" s="79"/>
      <c r="AC45" s="19">
        <f>ROUND(AC44*19%,0)</f>
        <v>0</v>
      </c>
    </row>
    <row r="46" spans="3:31" ht="15" customHeight="1" thickBot="1">
      <c r="C46" s="87" t="s">
        <v>77</v>
      </c>
      <c r="D46" s="89"/>
      <c r="E46" s="89"/>
      <c r="F46" s="89"/>
      <c r="G46" s="89"/>
      <c r="H46" s="89"/>
      <c r="I46" s="89"/>
      <c r="J46" s="89"/>
      <c r="K46" s="89"/>
      <c r="L46" s="89"/>
      <c r="M46" s="89"/>
      <c r="N46" s="89"/>
      <c r="O46" s="89"/>
      <c r="P46" s="89"/>
      <c r="Q46" s="89"/>
      <c r="R46" s="89"/>
      <c r="S46" s="89"/>
      <c r="T46" s="89"/>
      <c r="U46" s="89"/>
      <c r="V46" s="89"/>
      <c r="W46" s="89"/>
      <c r="X46" s="89"/>
      <c r="Y46" s="89"/>
      <c r="Z46" s="89"/>
      <c r="AA46" s="89"/>
      <c r="AB46" s="121"/>
      <c r="AC46" s="21">
        <f>+AC44+AC45</f>
        <v>0</v>
      </c>
    </row>
    <row r="47" spans="3:31" ht="15.75" thickBot="1"/>
    <row r="48" spans="3:31">
      <c r="C48" s="112" t="s">
        <v>78</v>
      </c>
      <c r="D48" s="113"/>
      <c r="E48" s="113"/>
      <c r="F48" s="113"/>
      <c r="G48" s="113"/>
      <c r="H48" s="113"/>
      <c r="I48" s="113"/>
      <c r="J48" s="113"/>
      <c r="K48" s="113"/>
      <c r="L48" s="113"/>
      <c r="M48" s="113"/>
      <c r="N48" s="113"/>
      <c r="O48" s="113"/>
      <c r="P48" s="113"/>
      <c r="Q48" s="113"/>
      <c r="R48" s="113"/>
      <c r="S48" s="113"/>
      <c r="T48" s="113"/>
      <c r="U48" s="113"/>
      <c r="V48" s="113"/>
      <c r="W48" s="113"/>
      <c r="X48" s="113"/>
      <c r="Y48" s="113"/>
      <c r="Z48" s="113"/>
      <c r="AA48" s="113"/>
      <c r="AB48" s="113"/>
      <c r="AC48" s="114"/>
    </row>
    <row r="49" spans="3:29">
      <c r="C49" s="115"/>
      <c r="D49" s="116"/>
      <c r="E49" s="116"/>
      <c r="F49" s="116"/>
      <c r="G49" s="116"/>
      <c r="H49" s="116"/>
      <c r="I49" s="116"/>
      <c r="J49" s="116"/>
      <c r="K49" s="116"/>
      <c r="L49" s="116"/>
      <c r="M49" s="116"/>
      <c r="N49" s="116"/>
      <c r="O49" s="116"/>
      <c r="P49" s="116"/>
      <c r="Q49" s="116"/>
      <c r="R49" s="116"/>
      <c r="S49" s="116"/>
      <c r="T49" s="116"/>
      <c r="U49" s="116"/>
      <c r="V49" s="116"/>
      <c r="W49" s="116"/>
      <c r="X49" s="116"/>
      <c r="Y49" s="116"/>
      <c r="Z49" s="116"/>
      <c r="AA49" s="116"/>
      <c r="AB49" s="116"/>
      <c r="AC49" s="117"/>
    </row>
    <row r="50" spans="3:29">
      <c r="C50" s="115"/>
      <c r="D50" s="116"/>
      <c r="E50" s="116"/>
      <c r="F50" s="116"/>
      <c r="G50" s="116"/>
      <c r="H50" s="116"/>
      <c r="I50" s="116"/>
      <c r="J50" s="116"/>
      <c r="K50" s="116"/>
      <c r="L50" s="116"/>
      <c r="M50" s="116"/>
      <c r="N50" s="116"/>
      <c r="O50" s="116"/>
      <c r="P50" s="116"/>
      <c r="Q50" s="116"/>
      <c r="R50" s="116"/>
      <c r="S50" s="116"/>
      <c r="T50" s="116"/>
      <c r="U50" s="116"/>
      <c r="V50" s="116"/>
      <c r="W50" s="116"/>
      <c r="X50" s="116"/>
      <c r="Y50" s="116"/>
      <c r="Z50" s="116"/>
      <c r="AA50" s="116"/>
      <c r="AB50" s="116"/>
      <c r="AC50" s="117"/>
    </row>
    <row r="51" spans="3:29">
      <c r="C51" s="115"/>
      <c r="D51" s="116"/>
      <c r="E51" s="116"/>
      <c r="F51" s="116"/>
      <c r="G51" s="116"/>
      <c r="H51" s="116"/>
      <c r="I51" s="116"/>
      <c r="J51" s="116"/>
      <c r="K51" s="116"/>
      <c r="L51" s="116"/>
      <c r="M51" s="116"/>
      <c r="N51" s="116"/>
      <c r="O51" s="116"/>
      <c r="P51" s="116"/>
      <c r="Q51" s="116"/>
      <c r="R51" s="116"/>
      <c r="S51" s="116"/>
      <c r="T51" s="116"/>
      <c r="U51" s="116"/>
      <c r="V51" s="116"/>
      <c r="W51" s="116"/>
      <c r="X51" s="116"/>
      <c r="Y51" s="116"/>
      <c r="Z51" s="116"/>
      <c r="AA51" s="116"/>
      <c r="AB51" s="116"/>
      <c r="AC51" s="117"/>
    </row>
    <row r="52" spans="3:29" ht="23.45" customHeight="1" thickBot="1">
      <c r="C52" s="118"/>
      <c r="D52" s="119"/>
      <c r="E52" s="119"/>
      <c r="F52" s="119"/>
      <c r="G52" s="119"/>
      <c r="H52" s="119"/>
      <c r="I52" s="119"/>
      <c r="J52" s="119"/>
      <c r="K52" s="119"/>
      <c r="L52" s="119"/>
      <c r="M52" s="119"/>
      <c r="N52" s="119"/>
      <c r="O52" s="119"/>
      <c r="P52" s="119"/>
      <c r="Q52" s="119"/>
      <c r="R52" s="119"/>
      <c r="S52" s="119"/>
      <c r="T52" s="119"/>
      <c r="U52" s="119"/>
      <c r="V52" s="119"/>
      <c r="W52" s="119"/>
      <c r="X52" s="119"/>
      <c r="Y52" s="119"/>
      <c r="Z52" s="119"/>
      <c r="AA52" s="119"/>
      <c r="AB52" s="119"/>
      <c r="AC52" s="120"/>
    </row>
  </sheetData>
  <sheetProtection algorithmName="SHA-512" hashValue="nOgMZ41yDNLrcRkKwa2G2tGeXtSxkc5TuJPAYEO5et+0inZKAdG6fQUndEjJEyiacHZWPTB9++i1rT6q9iSbJQ==" saltValue="Dzx4Jf+a3OzSSIJTtdPM3g==" spinCount="100000" sheet="1" objects="1" scenarios="1"/>
  <mergeCells count="29">
    <mergeCell ref="C48:AC52"/>
    <mergeCell ref="C46:AB46"/>
    <mergeCell ref="C42:AB42"/>
    <mergeCell ref="C43:AB43"/>
    <mergeCell ref="D34:AC34"/>
    <mergeCell ref="C44:AB44"/>
    <mergeCell ref="C3:E8"/>
    <mergeCell ref="C45:AB45"/>
    <mergeCell ref="C40:AB40"/>
    <mergeCell ref="D36:AC36"/>
    <mergeCell ref="C32:C33"/>
    <mergeCell ref="D32:D33"/>
    <mergeCell ref="E32:E33"/>
    <mergeCell ref="H32:H33"/>
    <mergeCell ref="C30:AB30"/>
    <mergeCell ref="AA3:AC8"/>
    <mergeCell ref="F3:Z3"/>
    <mergeCell ref="F4:Z6"/>
    <mergeCell ref="F7:Z7"/>
    <mergeCell ref="F8:Z8"/>
    <mergeCell ref="D24:AC24"/>
    <mergeCell ref="F32:F33"/>
    <mergeCell ref="J32:Z32"/>
    <mergeCell ref="AA32:AA33"/>
    <mergeCell ref="AB32:AB33"/>
    <mergeCell ref="AC32:AC33"/>
    <mergeCell ref="D10:AC10"/>
    <mergeCell ref="D27:AC27"/>
    <mergeCell ref="G32:G33"/>
  </mergeCells>
  <phoneticPr fontId="3" type="noConversion"/>
  <pageMargins left="0.7" right="0.7" top="0.75" bottom="0.75" header="0.3" footer="0.3"/>
  <pageSetup paperSize="9" orientation="portrait" horizontalDpi="4294967294" verticalDpi="4294967294"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AB57DF123491041833F85DAE8892874" ma:contentTypeVersion="18" ma:contentTypeDescription="Crear nuevo documento." ma:contentTypeScope="" ma:versionID="3c55be0bdd9f8ce9a2fde956382f27f3">
  <xsd:schema xmlns:xsd="http://www.w3.org/2001/XMLSchema" xmlns:xs="http://www.w3.org/2001/XMLSchema" xmlns:p="http://schemas.microsoft.com/office/2006/metadata/properties" xmlns:ns3="0935b897-e83e-4004-9f75-4e3807b73bb0" xmlns:ns4="da0db5d3-cc18-450f-b024-369bac33d3b9" targetNamespace="http://schemas.microsoft.com/office/2006/metadata/properties" ma:root="true" ma:fieldsID="b2552280f2ebd12101fdacc6ef86c9a5" ns3:_="" ns4:_="">
    <xsd:import namespace="0935b897-e83e-4004-9f75-4e3807b73bb0"/>
    <xsd:import namespace="da0db5d3-cc18-450f-b024-369bac33d3b9"/>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ServiceOCR" minOccurs="0"/>
                <xsd:element ref="ns4:MediaServiceLocation" minOccurs="0"/>
                <xsd:element ref="ns4:MediaLengthInSecond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5b897-e83e-4004-9f75-4e3807b73bb0"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a0db5d3-cc18-450f-b024-369bac33d3b9"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da0db5d3-cc18-450f-b024-369bac33d3b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63BE31B-299A-4E4F-8A2E-066B8712DEC5}"/>
</file>

<file path=customXml/itemProps2.xml><?xml version="1.0" encoding="utf-8"?>
<ds:datastoreItem xmlns:ds="http://schemas.openxmlformats.org/officeDocument/2006/customXml" ds:itemID="{FBAB3AAE-07D8-4AB3-A4BB-30B8C8A2031C}"/>
</file>

<file path=customXml/itemProps3.xml><?xml version="1.0" encoding="utf-8"?>
<ds:datastoreItem xmlns:ds="http://schemas.openxmlformats.org/officeDocument/2006/customXml" ds:itemID="{0814B055-6371-4360-8753-0537875EB9F9}"/>
</file>

<file path=docProps/app.xml><?xml version="1.0" encoding="utf-8"?>
<Properties xmlns="http://schemas.openxmlformats.org/officeDocument/2006/extended-properties" xmlns:vt="http://schemas.openxmlformats.org/officeDocument/2006/docPropsVTypes">
  <Application>Microsoft Excel Online</Application>
  <Manager/>
  <Company>HP Inc.</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Camilo Augusto Pardo Rocha</dc:creator>
  <cp:keywords/>
  <dc:description/>
  <cp:lastModifiedBy>Viviana Sanchez Castaño</cp:lastModifiedBy>
  <cp:revision/>
  <dcterms:created xsi:type="dcterms:W3CDTF">2021-09-06T19:01:49Z</dcterms:created>
  <dcterms:modified xsi:type="dcterms:W3CDTF">2025-08-20T20:34:25Z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0x0101002AB57DF123491041833F85DAE8892874</vt:lpwstr>
  </property>
</Properties>
</file>