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0ae85ed52935992/Documents/ROSA MONCADA/INSOR/CONTRATOS 2025/REPUESTOS/"/>
    </mc:Choice>
  </mc:AlternateContent>
  <xr:revisionPtr revIDLastSave="5" documentId="8_{DB5278B6-BF97-49F1-8839-D59AF8611298}" xr6:coauthVersionLast="47" xr6:coauthVersionMax="47" xr10:uidLastSave="{13505BA3-1BCD-4913-A88E-72C0DD5958D0}"/>
  <bookViews>
    <workbookView xWindow="-108" yWindow="-108" windowWidth="23256" windowHeight="13896" xr2:uid="{CE401295-1426-4AB2-9CD4-9DFCE9B29409}"/>
  </bookViews>
  <sheets>
    <sheet name="CONSOLIDADO" sheetId="3" r:id="rId1"/>
    <sheet name="AND&amp;OR" sheetId="2" r:id="rId2"/>
    <sheet name="NEXWARE" sheetId="1" r:id="rId3"/>
    <sheet name="C&amp;T" sheetId="5" r:id="rId4"/>
    <sheet name="RG" sheetId="4" r:id="rId5"/>
  </sheets>
  <externalReferences>
    <externalReference r:id="rId6"/>
    <externalReference r:id="rId7"/>
    <externalReference r:id="rId8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localSheetId="4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NDC1" localSheetId="4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4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localSheetId="4" hidden="1">{#N/A,#N/A,TRUE,"Report"}</definedName>
    <definedName name="afdgbva" hidden="1">{#N/A,#N/A,TRUE,"Report"}</definedName>
    <definedName name="aga" localSheetId="4" hidden="1">{#N/A,#N/A,TRUE,"Report"}</definedName>
    <definedName name="aga" hidden="1">{#N/A,#N/A,TRUE,"Report"}</definedName>
    <definedName name="AGHFD" hidden="1">#REF!</definedName>
    <definedName name="_xlnm.Print_Area" localSheetId="1">'AND&amp;OR'!$B$2:$H$32</definedName>
    <definedName name="_xlnm.Print_Area" localSheetId="3">'C&amp;T'!$B$2:$H$32</definedName>
    <definedName name="_xlnm.Print_Area" localSheetId="0">CONSOLIDADO!$B$2:$H$21</definedName>
    <definedName name="_xlnm.Print_Area" localSheetId="2">NEXWARE!$B$2:$H$32</definedName>
    <definedName name="_xlnm.Print_Area" localSheetId="4">RG!$B$2:$H$32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n" localSheetId="4" hidden="1">{"'内訳表'!$B$2:$N$64"}</definedName>
    <definedName name="bn" hidden="1">{"'内訳表'!$B$2:$N$64"}</definedName>
    <definedName name="Ｂグラフ" hidden="1">#REF!</definedName>
    <definedName name="Ｃグラフ" hidden="1">#REF!</definedName>
    <definedName name="dasd" hidden="1">#REF!</definedName>
    <definedName name="Decision">[2]lista!$A$6:$A$7</definedName>
    <definedName name="DEPARTAMENTO">#REF!</definedName>
    <definedName name="DFG" hidden="1">#REF!</definedName>
    <definedName name="dfgd56" localSheetId="4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localSheetId="4" hidden="1">{"'内訳表'!$B$2:$N$64"}</definedName>
    <definedName name="dgb" hidden="1">{"'内訳表'!$B$2:$N$64"}</definedName>
    <definedName name="dhb" localSheetId="4" hidden="1">{"'内訳表'!$B$2:$N$64"}</definedName>
    <definedName name="dhb" hidden="1">{"'内訳表'!$B$2:$N$64"}</definedName>
    <definedName name="dszgre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localSheetId="4" hidden="1">{"'内訳表'!$B$2:$N$64"}</definedName>
    <definedName name="eagrbve" hidden="1">{"'内訳表'!$B$2:$N$64"}</definedName>
    <definedName name="eargbwrg" localSheetId="4" hidden="1">{"'内訳表'!$B$2:$N$64"}</definedName>
    <definedName name="eargbwrg" hidden="1">{"'内訳表'!$B$2:$N$64"}</definedName>
    <definedName name="EE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Ｅグラフ" hidden="1">#REF!</definedName>
    <definedName name="fbvdv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f" localSheetId="4" hidden="1">{#N/A,#N/A,TRUE,"Report"}</definedName>
    <definedName name="ff" hidden="1">{#N/A,#N/A,TRUE,"Report"}</definedName>
    <definedName name="FFF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4" hidden="1">{"'内訳表'!$B$2:$N$64"}</definedName>
    <definedName name="fgsznzfd" hidden="1">{"'内訳表'!$B$2:$N$64"}</definedName>
    <definedName name="fgxnbf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localSheetId="4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mnfs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Ｆグラフ" hidden="1">#REF!</definedName>
    <definedName name="gbvREDSAb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4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4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4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4" hidden="1">{#N/A,#N/A,TRUE,"Report"}</definedName>
    <definedName name="hmstj" hidden="1">{#N/A,#N/A,TRUE,"Report"}</definedName>
    <definedName name="hnfg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sf" localSheetId="4" hidden="1">{"'内訳表'!$B$2:$N$64"}</definedName>
    <definedName name="hsf" hidden="1">{"'内訳表'!$B$2:$N$64"}</definedName>
    <definedName name="HTML_CodePage" hidden="1">1252</definedName>
    <definedName name="HTML_Control" localSheetId="4" hidden="1">{"'Planner Cell based'!$A$1:$H$142"}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ii" localSheetId="4" hidden="1">{"'内訳表'!$B$2:$N$64"}</definedName>
    <definedName name="ii" hidden="1">{"'内訳表'!$B$2:$N$64"}</definedName>
    <definedName name="JGJ" localSheetId="4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dgh" localSheetId="4" hidden="1">{"'内訳表'!$B$2:$N$64"}</definedName>
    <definedName name="mdgh" hidden="1">{"'内訳表'!$B$2:$N$64"}</definedName>
    <definedName name="mfhjgjhg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ndc" localSheetId="4" hidden="1">{"'内訳表'!$B$2:$N$64"}</definedName>
    <definedName name="ndc" hidden="1">{"'内訳表'!$B$2:$N$64"}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oo" localSheetId="4" hidden="1">{"'内訳表'!$B$2:$N$64"}</definedName>
    <definedName name="oo" hidden="1">{"'内訳表'!$B$2:$N$64"}</definedName>
    <definedName name="PARTICIPACION">[2]lista!$A$15:$A$17</definedName>
    <definedName name="Procedencia">[2]lista!$A$2:$A$3</definedName>
    <definedName name="reahgbaerg" localSheetId="4" hidden="1">{"'内訳表'!$B$2:$N$64"}</definedName>
    <definedName name="reahgbaerg" hidden="1">{"'内訳表'!$B$2:$N$64"}</definedName>
    <definedName name="res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">[3]LISTA!$A$1:$A$2</definedName>
    <definedName name="RESPUESTA2">[3]LISTA!$C$1:$C$3</definedName>
    <definedName name="rggvs" localSheetId="4" hidden="1">{"'内訳表'!$B$2:$N$64"}</definedName>
    <definedName name="rggvs" hidden="1">{"'内訳表'!$B$2:$N$64"}</definedName>
    <definedName name="rnrsy" localSheetId="4" hidden="1">{#N/A,#N/A,TRUE,"Report"}</definedName>
    <definedName name="rnrsy" hidden="1">{#N/A,#N/A,TRUE,"Report"}</definedName>
    <definedName name="rrr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df" localSheetId="4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ncount" hidden="1">2</definedName>
    <definedName name="sfgm" localSheetId="4" hidden="1">{#N/A,#N/A,TRUE,"Report"}</definedName>
    <definedName name="sfgm" hidden="1">{#N/A,#N/A,TRUE,"Report"}</definedName>
    <definedName name="su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localSheetId="4" hidden="1">{"'内訳表'!$B$2:$N$64"}</definedName>
    <definedName name="sugiura" hidden="1">{"'内訳表'!$B$2:$N$64"}</definedName>
    <definedName name="tipo">[2]lista!$A$11:$A$13</definedName>
    <definedName name="tta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v" hidden="1">#REF!</definedName>
    <definedName name="whrt" localSheetId="4" hidden="1">{"'内訳表'!$B$2:$N$64"}</definedName>
    <definedName name="whrt" hidden="1">{"'内訳表'!$B$2:$N$64"}</definedName>
    <definedName name="wrn.100." localSheetId="4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4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4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4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4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4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4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4" hidden="1">{#N/A,#N/A,TRUE,"Report"}</definedName>
    <definedName name="wrn.Capacity._.Calculations._.for._.FM3." hidden="1">{#N/A,#N/A,TRUE,"Report"}</definedName>
    <definedName name="wrn.GGP1." localSheetId="4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4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4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4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4" hidden="1">{#N/A,#N/A,TRUE,"TOT-GGRAL"}</definedName>
    <definedName name="wrn.GGP5." hidden="1">{#N/A,#N/A,TRUE,"TOT-GGRAL"}</definedName>
    <definedName name="wrn.julio24." localSheetId="4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4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4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4" hidden="1">{#N/A,#N/A,TRUE,"Report"}</definedName>
    <definedName name="ww" hidden="1">{#N/A,#N/A,TRUE,"Report"}</definedName>
    <definedName name="x">[2]lista!$A$11:$A$13</definedName>
    <definedName name="xxxx" localSheetId="4" hidden="1">{"'内訳表'!$B$2:$N$64"}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9" i="3" l="1" a="1"/>
  <c r="S9" i="3" s="1"/>
  <c r="S10" i="3" a="1"/>
  <c r="S10" i="3"/>
  <c r="S11" i="3" a="1"/>
  <c r="S11" i="3"/>
  <c r="S12" i="3" a="1"/>
  <c r="S12" i="3"/>
  <c r="S13" i="3" a="1"/>
  <c r="S13" i="3" s="1"/>
  <c r="S14" i="3" a="1"/>
  <c r="S14" i="3" s="1"/>
  <c r="S15" i="3" a="1"/>
  <c r="S15" i="3"/>
  <c r="S16" i="3" a="1"/>
  <c r="S16" i="3"/>
  <c r="S17" i="3" a="1"/>
  <c r="S17" i="3" s="1"/>
  <c r="S18" i="3" a="1"/>
  <c r="S18" i="3"/>
  <c r="S19" i="3" a="1"/>
  <c r="S19" i="3" s="1"/>
  <c r="S20" i="3" a="1"/>
  <c r="S20" i="3" s="1"/>
  <c r="S8" i="3" a="1"/>
  <c r="S8" i="3" s="1"/>
  <c r="Q9" i="3"/>
  <c r="Q10" i="3"/>
  <c r="Q11" i="3"/>
  <c r="Q12" i="3"/>
  <c r="Q13" i="3"/>
  <c r="Q14" i="3"/>
  <c r="Q15" i="3"/>
  <c r="Q16" i="3"/>
  <c r="Q17" i="3"/>
  <c r="Q18" i="3"/>
  <c r="Q19" i="3"/>
  <c r="Q20" i="3"/>
  <c r="Q8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M9" i="3"/>
  <c r="M10" i="3"/>
  <c r="M11" i="3"/>
  <c r="M12" i="3"/>
  <c r="M13" i="3"/>
  <c r="M14" i="3"/>
  <c r="M15" i="3"/>
  <c r="M16" i="3"/>
  <c r="M17" i="3"/>
  <c r="M18" i="3"/>
  <c r="M19" i="3"/>
  <c r="M20" i="3"/>
  <c r="M8" i="3"/>
  <c r="K9" i="3"/>
  <c r="K10" i="3"/>
  <c r="K11" i="3"/>
  <c r="K12" i="3"/>
  <c r="K13" i="3"/>
  <c r="K14" i="3"/>
  <c r="K15" i="3"/>
  <c r="K16" i="3"/>
  <c r="K17" i="3"/>
  <c r="K18" i="3"/>
  <c r="K19" i="3"/>
  <c r="K20" i="3"/>
  <c r="K8" i="3"/>
  <c r="M6" i="3"/>
  <c r="K6" i="3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27" i="4"/>
  <c r="H26" i="4"/>
  <c r="H25" i="4"/>
  <c r="H24" i="4"/>
  <c r="H23" i="4"/>
  <c r="H22" i="4"/>
  <c r="H21" i="4"/>
  <c r="H20" i="4"/>
  <c r="H19" i="4"/>
  <c r="H18" i="4"/>
  <c r="H17" i="4"/>
  <c r="H28" i="4" s="1"/>
  <c r="H16" i="4"/>
  <c r="H15" i="4"/>
  <c r="H28" i="5" l="1"/>
  <c r="I9" i="3"/>
  <c r="I10" i="3"/>
  <c r="I11" i="3"/>
  <c r="I12" i="3"/>
  <c r="I13" i="3"/>
  <c r="J13" i="3" s="1"/>
  <c r="I14" i="3"/>
  <c r="I15" i="3"/>
  <c r="J15" i="3" s="1"/>
  <c r="I16" i="3"/>
  <c r="J16" i="3" s="1"/>
  <c r="I17" i="3"/>
  <c r="I18" i="3"/>
  <c r="I19" i="3"/>
  <c r="I20" i="3"/>
  <c r="I8" i="3"/>
  <c r="J8" i="3" s="1"/>
  <c r="G9" i="3"/>
  <c r="H9" i="3" s="1"/>
  <c r="G10" i="3"/>
  <c r="H10" i="3" s="1"/>
  <c r="G11" i="3"/>
  <c r="H11" i="3" s="1"/>
  <c r="G12" i="3"/>
  <c r="G13" i="3"/>
  <c r="H13" i="3" s="1"/>
  <c r="G14" i="3"/>
  <c r="H14" i="3" s="1"/>
  <c r="G15" i="3"/>
  <c r="H15" i="3" s="1"/>
  <c r="G16" i="3"/>
  <c r="G17" i="3"/>
  <c r="G18" i="3"/>
  <c r="H18" i="3" s="1"/>
  <c r="G19" i="3"/>
  <c r="H19" i="3" s="1"/>
  <c r="G20" i="3"/>
  <c r="G8" i="3"/>
  <c r="H8" i="3" s="1"/>
  <c r="I6" i="3"/>
  <c r="G6" i="3"/>
  <c r="L8" i="3"/>
  <c r="N8" i="3"/>
  <c r="P8" i="3"/>
  <c r="R8" i="3"/>
  <c r="T8" i="3"/>
  <c r="J9" i="3"/>
  <c r="L9" i="3"/>
  <c r="N9" i="3"/>
  <c r="P9" i="3"/>
  <c r="P21" i="3" s="1"/>
  <c r="R9" i="3"/>
  <c r="T9" i="3"/>
  <c r="J10" i="3"/>
  <c r="L10" i="3"/>
  <c r="N10" i="3"/>
  <c r="P10" i="3"/>
  <c r="R10" i="3"/>
  <c r="T10" i="3"/>
  <c r="J11" i="3"/>
  <c r="L11" i="3"/>
  <c r="N11" i="3"/>
  <c r="P11" i="3"/>
  <c r="R11" i="3"/>
  <c r="T11" i="3"/>
  <c r="J12" i="3"/>
  <c r="L12" i="3"/>
  <c r="N12" i="3"/>
  <c r="P12" i="3"/>
  <c r="R12" i="3"/>
  <c r="T12" i="3"/>
  <c r="L13" i="3"/>
  <c r="N13" i="3"/>
  <c r="P13" i="3"/>
  <c r="R13" i="3"/>
  <c r="T13" i="3"/>
  <c r="J14" i="3"/>
  <c r="L14" i="3"/>
  <c r="N14" i="3"/>
  <c r="P14" i="3"/>
  <c r="R14" i="3"/>
  <c r="T14" i="3"/>
  <c r="L15" i="3"/>
  <c r="N15" i="3"/>
  <c r="P15" i="3"/>
  <c r="R15" i="3"/>
  <c r="T15" i="3"/>
  <c r="L16" i="3"/>
  <c r="N16" i="3"/>
  <c r="P16" i="3"/>
  <c r="R16" i="3"/>
  <c r="T16" i="3"/>
  <c r="J17" i="3"/>
  <c r="L17" i="3"/>
  <c r="N17" i="3"/>
  <c r="P17" i="3"/>
  <c r="R17" i="3"/>
  <c r="T17" i="3"/>
  <c r="J18" i="3"/>
  <c r="L18" i="3"/>
  <c r="N18" i="3"/>
  <c r="P18" i="3"/>
  <c r="R18" i="3"/>
  <c r="T18" i="3"/>
  <c r="J19" i="3"/>
  <c r="L19" i="3"/>
  <c r="N19" i="3"/>
  <c r="P19" i="3"/>
  <c r="R19" i="3"/>
  <c r="T19" i="3"/>
  <c r="J20" i="3"/>
  <c r="L20" i="3"/>
  <c r="N20" i="3"/>
  <c r="P20" i="3"/>
  <c r="R20" i="3"/>
  <c r="T20" i="3"/>
  <c r="H20" i="3"/>
  <c r="H17" i="3"/>
  <c r="H16" i="3"/>
  <c r="H12" i="3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6" i="1"/>
  <c r="H17" i="1"/>
  <c r="H18" i="1"/>
  <c r="H19" i="1"/>
  <c r="H20" i="1"/>
  <c r="H21" i="1"/>
  <c r="H22" i="1"/>
  <c r="H23" i="1"/>
  <c r="H24" i="1"/>
  <c r="H25" i="1"/>
  <c r="H26" i="1"/>
  <c r="H27" i="1"/>
  <c r="H15" i="1"/>
  <c r="T21" i="3" l="1"/>
  <c r="R21" i="3"/>
  <c r="N21" i="3"/>
  <c r="L21" i="3"/>
  <c r="H28" i="2"/>
  <c r="J21" i="3"/>
  <c r="H21" i="3"/>
  <c r="H2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<sst xmlns="http://schemas.openxmlformats.org/spreadsheetml/2006/main" count="282" uniqueCount="71">
  <si>
    <t xml:space="preserve">NOMBRE DE CONTACTO </t>
  </si>
  <si>
    <t>CARGO</t>
  </si>
  <si>
    <t>E-MAIL</t>
  </si>
  <si>
    <t>EMPRESA:</t>
  </si>
  <si>
    <t>NIT</t>
  </si>
  <si>
    <t>TEL. CELULAR</t>
  </si>
  <si>
    <t>DIRECCIÓN  EMPRESA</t>
  </si>
  <si>
    <t>TEL. FIJO</t>
  </si>
  <si>
    <t>FECHA</t>
  </si>
  <si>
    <t>#</t>
  </si>
  <si>
    <t>Descripcion específica</t>
  </si>
  <si>
    <t>Tarifa IVA %</t>
  </si>
  <si>
    <t>Precio Unitario IVA incluido
(redondeado)</t>
  </si>
  <si>
    <t>La presente cotización:</t>
  </si>
  <si>
    <t>LOS DATOS PROPORCIONADOS SERÁN TRATADOS DE ACUERDO A LA POLÍTICA DE TRATAMIENTO DE DATOS PERSONALES DEL INSOR Y A LA LEY 1581 DE 2012</t>
  </si>
  <si>
    <r>
      <rPr>
        <b/>
        <sz val="10"/>
        <rFont val="Arial"/>
        <family val="2"/>
      </rPr>
      <t>Notas:</t>
    </r>
    <r>
      <rPr>
        <sz val="10"/>
        <rFont val="Arial"/>
        <family val="2"/>
      </rPr>
      <t xml:space="preserve"> 
</t>
    </r>
    <r>
      <rPr>
        <b/>
        <sz val="10"/>
        <color rgb="FFFF0000"/>
        <rFont val="Arial"/>
        <family val="2"/>
      </rPr>
      <t>(1)</t>
    </r>
    <r>
      <rPr>
        <sz val="10"/>
        <rFont val="Arial"/>
        <family val="2"/>
      </rPr>
      <t xml:space="preserve"> Los precios unitarios deben incluir todos los costos directos e indirectos en que deba incurrir el contratista para el cumplimiento del contrato (transporte, desplazamientos de personal, instalación, equipos, mano de obra, polizas, riesgos, etc, cuando estos apliquen)</t>
    </r>
  </si>
  <si>
    <t>Unidad</t>
  </si>
  <si>
    <t>• Incluye todos los costos y gastos directos e indirectos en que debe incurrir el contratista durante la ejecución del contrato de acuerdo con las especificaciones establecidas en el Ficha de Condiciones Técnicas (FCT).
• Se remite como parte del estudio de mercado, previo a la contratación, y no implica ninguna obligación de contratar.
• Tiene una vigencia de 120 días a partir de la fecha de diligenciamiento.</t>
  </si>
  <si>
    <r>
      <rPr>
        <b/>
        <sz val="10"/>
        <rFont val="Arial"/>
        <family val="2"/>
      </rPr>
      <t xml:space="preserve">Instrucciones de diligenciamiento: 
• </t>
    </r>
    <r>
      <rPr>
        <sz val="10"/>
        <rFont val="Arial"/>
        <family val="2"/>
      </rPr>
      <t xml:space="preserve">Por favor sólo diligenciar las celdas resaltadas en color amarillo.
• Diligenciar el precio unitario en las celdas de la columna "Valor unitario sin IVA", y el IVA correspondiente en la columna "Tarifa IVA %".
• Revisar todos los requerimientos que se exponen en el </t>
    </r>
    <r>
      <rPr>
        <b/>
        <sz val="10"/>
        <rFont val="Arial"/>
        <family val="2"/>
      </rPr>
      <t>Ficha de Condiciones Técnicas (FCT)</t>
    </r>
    <r>
      <rPr>
        <sz val="10"/>
        <rFont val="Arial"/>
        <family val="2"/>
      </rPr>
      <t xml:space="preserve"> y formular su cotización en concordancia con éste.
• El precio de la cotización deber ser expresado en PESOS COLOMBIANOS.
• Los valores deberán aproximarse por exceso o por defecto al entero más cercano así: (i) si es igual o superior a 50 centavos, se aproxima al entero siguiente; (ii) si es inferior a 50 centavos se baja al entero anterior.
• No modificar, agregar o quitar ningún ítem o sub-ítem.</t>
    </r>
  </si>
  <si>
    <r>
      <t xml:space="preserve">Valor unitario </t>
    </r>
    <r>
      <rPr>
        <b/>
        <sz val="10"/>
        <color rgb="FFFF0000"/>
        <rFont val="Arial"/>
        <family val="2"/>
      </rPr>
      <t>antes de IVA</t>
    </r>
  </si>
  <si>
    <t>Cant.</t>
  </si>
  <si>
    <t>TOTAL</t>
  </si>
  <si>
    <t>Disco Duro – 500 Gb Ssd</t>
  </si>
  <si>
    <t>Disco Duro Externo - 2 Tb</t>
  </si>
  <si>
    <t>Limpiador De Contactos 450ML</t>
  </si>
  <si>
    <t>Cable Hdmi Doble Filtro X 20 M</t>
  </si>
  <si>
    <t>Adaptador Usb A Ethernet, Concentrador Usb 5 En 1</t>
  </si>
  <si>
    <t>Cable de Video Vga De 12 Mts</t>
  </si>
  <si>
    <t>Jack Power Pin de Carga Dell Latitude 3510</t>
  </si>
  <si>
    <t>Ayudante Electrónica Tercera Mano Tercer Brazo (Lupa, 3 Soportes Y Soporte Para Cautín), caimanes en acero inoxidable y Base de acero fundido</t>
  </si>
  <si>
    <t>Rollo de 100 Gramos de Soldadura con Aleación Estaño/Plomo (60/40)</t>
  </si>
  <si>
    <t>Pomada para Soldar 8 Grs</t>
  </si>
  <si>
    <t>Desoldador de Estaño de Succión</t>
  </si>
  <si>
    <t>Malla en Cobre para Desoldar 3mm X 1.5m, Quita Estaño</t>
  </si>
  <si>
    <t>Unidad 12m</t>
  </si>
  <si>
    <t>Unidad 20m</t>
  </si>
  <si>
    <t>Cautín Industrial Tipo Lápiz con Regulación Automática de Temperatura, de 60 Watts</t>
  </si>
  <si>
    <t>Rollo 100g</t>
  </si>
  <si>
    <t>Unidad 
8g</t>
  </si>
  <si>
    <t>Unidad 450ml</t>
  </si>
  <si>
    <r>
      <t xml:space="preserve">SOLICITUD DE COTIZACIÓN 
- </t>
    </r>
    <r>
      <rPr>
        <b/>
        <sz val="10"/>
        <color rgb="FFFF0000"/>
        <rFont val="Arial"/>
        <family val="2"/>
      </rPr>
      <t>REPUESTOS E INSUMOS PARA EQUIPOS TI</t>
    </r>
    <r>
      <rPr>
        <b/>
        <sz val="10"/>
        <rFont val="Arial"/>
        <family val="2"/>
      </rPr>
      <t xml:space="preserve"> 2025</t>
    </r>
  </si>
  <si>
    <t>CARLOS GOMEZ</t>
  </si>
  <si>
    <t>COMERCIAL</t>
  </si>
  <si>
    <t>carlos.gomez@nexware.com.co</t>
  </si>
  <si>
    <t>NEXWARE COLOMBIA</t>
  </si>
  <si>
    <t>900,077,817-6</t>
  </si>
  <si>
    <t>CARRERA 27A # 75-39</t>
  </si>
  <si>
    <t>JULIO 17-2025</t>
  </si>
  <si>
    <r>
      <t xml:space="preserve">CONSOLIDADO DE COTIZACIONES
- </t>
    </r>
    <r>
      <rPr>
        <b/>
        <sz val="10"/>
        <color rgb="FFFF0000"/>
        <rFont val="Arial"/>
        <family val="2"/>
      </rPr>
      <t>REPUESTOS E INSUMOS PARA EQUIPOS TI</t>
    </r>
    <r>
      <rPr>
        <b/>
        <sz val="10"/>
        <rFont val="Arial"/>
        <family val="2"/>
      </rPr>
      <t xml:space="preserve"> 2025</t>
    </r>
  </si>
  <si>
    <t>WILDER ANDRES PARDO ORTIZ</t>
  </si>
  <si>
    <t>AND&amp;OR TECNOLOGIAS S.A.S</t>
  </si>
  <si>
    <t>CALLE 29 # 2G 50 MANIZALES</t>
  </si>
  <si>
    <t>Representante Legal</t>
  </si>
  <si>
    <t>901534977-0</t>
  </si>
  <si>
    <t>contacto@andyorsas.com</t>
  </si>
  <si>
    <t>RODRIGO GUERRA PEÑA</t>
  </si>
  <si>
    <t>REPRESENTANTE Legal</t>
  </si>
  <si>
    <t>roguepe@hotmail.com</t>
  </si>
  <si>
    <t>SOLUCIONES TECNOLOGICAS RG S.A.S</t>
  </si>
  <si>
    <t>901129712-1</t>
  </si>
  <si>
    <t>Cra 112a No. 70a-48 B/La Riviera Engativa</t>
  </si>
  <si>
    <t>ANGEL MARIA CORTES RINCON</t>
  </si>
  <si>
    <t>C&amp;T SOLUCIONES SAS</t>
  </si>
  <si>
    <t>CALLE 45 No. 45-16 OFICINA 2604</t>
  </si>
  <si>
    <t>EJECUTIVO COMERCIAL</t>
  </si>
  <si>
    <t>900595320-1</t>
  </si>
  <si>
    <t>ventas@cytsolucionessas.com</t>
  </si>
  <si>
    <t>PROMEDIO SIMPLE</t>
  </si>
  <si>
    <t>MEDIA ARITMETICA</t>
  </si>
  <si>
    <t>PROMEDIO 3 MAS BAJAS</t>
  </si>
  <si>
    <r>
      <t>OBJETO:</t>
    </r>
    <r>
      <rPr>
        <sz val="12"/>
        <rFont val="Arial"/>
        <family val="2"/>
      </rPr>
      <t xml:space="preserve"> Contratar la adquisición de repuestos para equipos de tecnología del INSOR.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</si>
</sst>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-#,##0"/>
    <numFmt numFmtId="165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/>
  </cellStyleXfs>
  <cellXfs count="83">
    <xf numFmtId="0" fontId="0" fillId="0" borderId="0" xfId="0"/>
    <xf numFmtId="0" fontId="2" fillId="0" borderId="0" xfId="2" applyAlignment="1" applyProtection="1">
      <alignment vertical="center"/>
      <protection locked="0"/>
    </xf>
    <xf numFmtId="0" fontId="2" fillId="0" borderId="0" xfId="2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165" fontId="2" fillId="0" borderId="0" xfId="2" applyNumberFormat="1" applyAlignment="1" applyProtection="1">
      <alignment horizontal="left" vertical="center" wrapText="1"/>
      <protection locked="0"/>
    </xf>
    <xf numFmtId="0" fontId="2" fillId="0" borderId="0" xfId="2" applyAlignment="1" applyProtection="1">
      <alignment horizontal="left" vertical="center" wrapText="1"/>
      <protection locked="0"/>
    </xf>
    <xf numFmtId="0" fontId="2" fillId="0" borderId="0" xfId="2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3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4" fillId="0" borderId="1" xfId="2" applyFont="1" applyBorder="1" applyAlignment="1">
      <alignment horizontal="right" vertical="center" wrapText="1"/>
    </xf>
    <xf numFmtId="0" fontId="2" fillId="0" borderId="7" xfId="2" applyBorder="1" applyAlignment="1">
      <alignment horizontal="center" vertical="center"/>
    </xf>
    <xf numFmtId="0" fontId="2" fillId="0" borderId="0" xfId="2" applyAlignment="1">
      <alignment vertical="center"/>
    </xf>
    <xf numFmtId="0" fontId="2" fillId="0" borderId="0" xfId="2" applyAlignment="1">
      <alignment horizontal="right" vertical="center"/>
    </xf>
    <xf numFmtId="0" fontId="2" fillId="0" borderId="8" xfId="2" applyBorder="1" applyAlignment="1">
      <alignment horizontal="right" vertical="center"/>
    </xf>
    <xf numFmtId="0" fontId="3" fillId="0" borderId="7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65" fontId="7" fillId="0" borderId="10" xfId="0" applyNumberFormat="1" applyFont="1" applyBorder="1" applyAlignment="1">
      <alignment horizontal="right" vertical="center"/>
    </xf>
    <xf numFmtId="0" fontId="2" fillId="0" borderId="7" xfId="2" applyBorder="1" applyAlignment="1">
      <alignment horizontal="center" vertical="center" wrapText="1"/>
    </xf>
    <xf numFmtId="0" fontId="2" fillId="0" borderId="0" xfId="2" applyAlignment="1">
      <alignment horizontal="left" vertical="center" wrapText="1"/>
    </xf>
    <xf numFmtId="165" fontId="6" fillId="0" borderId="10" xfId="0" applyNumberFormat="1" applyFont="1" applyBorder="1" applyAlignment="1">
      <alignment horizontal="right" vertical="center"/>
    </xf>
    <xf numFmtId="0" fontId="2" fillId="0" borderId="8" xfId="2" applyBorder="1" applyAlignment="1">
      <alignment horizontal="left" vertical="center" wrapText="1"/>
    </xf>
    <xf numFmtId="9" fontId="7" fillId="3" borderId="1" xfId="1" applyFont="1" applyFill="1" applyBorder="1" applyAlignment="1" applyProtection="1">
      <alignment horizontal="center" vertical="center"/>
      <protection locked="0"/>
    </xf>
    <xf numFmtId="165" fontId="7" fillId="3" borderId="1" xfId="0" applyNumberFormat="1" applyFont="1" applyFill="1" applyBorder="1" applyAlignment="1" applyProtection="1">
      <alignment horizontal="center" vertical="center"/>
      <protection locked="0"/>
    </xf>
    <xf numFmtId="165" fontId="7" fillId="3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5" fontId="6" fillId="4" borderId="10" xfId="0" applyNumberFormat="1" applyFont="1" applyFill="1" applyBorder="1" applyAlignment="1">
      <alignment horizontal="right" vertical="center"/>
    </xf>
    <xf numFmtId="3" fontId="13" fillId="0" borderId="0" xfId="0" applyNumberFormat="1" applyFont="1"/>
    <xf numFmtId="3" fontId="7" fillId="0" borderId="0" xfId="0" applyNumberFormat="1" applyFont="1" applyProtection="1">
      <protection locked="0"/>
    </xf>
    <xf numFmtId="0" fontId="4" fillId="4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2" fillId="0" borderId="18" xfId="2" applyBorder="1" applyAlignment="1">
      <alignment horizontal="center" vertical="center" wrapText="1"/>
    </xf>
    <xf numFmtId="0" fontId="2" fillId="0" borderId="19" xfId="2" applyBorder="1" applyAlignment="1">
      <alignment horizontal="center" vertical="center" wrapText="1"/>
    </xf>
    <xf numFmtId="0" fontId="2" fillId="0" borderId="20" xfId="2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0" fillId="0" borderId="9" xfId="2" applyFont="1" applyBorder="1" applyAlignment="1">
      <alignment horizontal="justify" vertical="center" wrapText="1"/>
    </xf>
    <xf numFmtId="0" fontId="10" fillId="0" borderId="1" xfId="2" applyFont="1" applyBorder="1" applyAlignment="1">
      <alignment horizontal="justify" vertical="center" wrapText="1"/>
    </xf>
    <xf numFmtId="0" fontId="10" fillId="0" borderId="10" xfId="2" applyFont="1" applyBorder="1" applyAlignment="1">
      <alignment horizontal="justify" vertical="center" wrapText="1"/>
    </xf>
    <xf numFmtId="0" fontId="2" fillId="3" borderId="9" xfId="2" applyFill="1" applyBorder="1" applyAlignment="1" applyProtection="1">
      <alignment horizontal="left" vertical="center" wrapText="1"/>
      <protection locked="0"/>
    </xf>
    <xf numFmtId="0" fontId="2" fillId="3" borderId="1" xfId="2" applyFill="1" applyBorder="1" applyAlignment="1" applyProtection="1">
      <alignment horizontal="left" vertical="center" wrapText="1"/>
      <protection locked="0"/>
    </xf>
    <xf numFmtId="0" fontId="12" fillId="3" borderId="1" xfId="6" applyFill="1" applyBorder="1" applyAlignment="1" applyProtection="1">
      <alignment horizontal="left" vertical="center" wrapText="1"/>
      <protection locked="0"/>
    </xf>
    <xf numFmtId="0" fontId="2" fillId="3" borderId="10" xfId="2" applyFill="1" applyBorder="1" applyAlignment="1" applyProtection="1">
      <alignment horizontal="left" vertical="center" wrapText="1"/>
      <protection locked="0"/>
    </xf>
    <xf numFmtId="0" fontId="2" fillId="2" borderId="9" xfId="2" applyFill="1" applyBorder="1" applyAlignment="1">
      <alignment horizontal="center" vertical="center"/>
    </xf>
    <xf numFmtId="0" fontId="2" fillId="2" borderId="1" xfId="2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3" borderId="1" xfId="2" applyNumberFormat="1" applyFill="1" applyBorder="1" applyAlignment="1" applyProtection="1">
      <alignment horizontal="left" vertical="center" wrapText="1"/>
      <protection locked="0"/>
    </xf>
    <xf numFmtId="0" fontId="2" fillId="0" borderId="9" xfId="2" applyBorder="1" applyAlignment="1">
      <alignment horizontal="left" vertical="center" wrapText="1"/>
    </xf>
    <xf numFmtId="0" fontId="2" fillId="0" borderId="1" xfId="2" applyBorder="1" applyAlignment="1">
      <alignment horizontal="left" vertical="center" wrapText="1"/>
    </xf>
    <xf numFmtId="0" fontId="2" fillId="0" borderId="10" xfId="2" applyBorder="1" applyAlignment="1">
      <alignment horizontal="left" vertical="center" wrapText="1"/>
    </xf>
    <xf numFmtId="0" fontId="2" fillId="0" borderId="11" xfId="2" applyBorder="1" applyAlignment="1">
      <alignment horizontal="left" vertical="center" wrapText="1"/>
    </xf>
    <xf numFmtId="0" fontId="2" fillId="0" borderId="3" xfId="2" applyBorder="1" applyAlignment="1">
      <alignment horizontal="left" vertical="center" wrapText="1"/>
    </xf>
    <xf numFmtId="0" fontId="2" fillId="0" borderId="12" xfId="2" applyBorder="1" applyAlignment="1">
      <alignment horizontal="left" vertical="center" wrapText="1"/>
    </xf>
    <xf numFmtId="0" fontId="8" fillId="0" borderId="9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left" vertical="center" wrapText="1"/>
    </xf>
    <xf numFmtId="0" fontId="7" fillId="0" borderId="1" xfId="3" applyFont="1" applyBorder="1" applyAlignment="1">
      <alignment horizontal="left" vertical="center" wrapText="1"/>
    </xf>
    <xf numFmtId="0" fontId="7" fillId="0" borderId="10" xfId="3" applyFont="1" applyBorder="1" applyAlignment="1">
      <alignment horizontal="left" vertical="center" wrapText="1"/>
    </xf>
    <xf numFmtId="0" fontId="2" fillId="0" borderId="13" xfId="2" applyBorder="1" applyAlignment="1">
      <alignment horizontal="center" vertical="center" wrapText="1"/>
    </xf>
    <xf numFmtId="0" fontId="2" fillId="0" borderId="14" xfId="2" applyBorder="1" applyAlignment="1">
      <alignment horizontal="center" vertical="center" wrapText="1"/>
    </xf>
    <xf numFmtId="0" fontId="2" fillId="0" borderId="15" xfId="2" applyBorder="1" applyAlignment="1">
      <alignment horizontal="center" vertical="center" wrapText="1"/>
    </xf>
    <xf numFmtId="15" fontId="2" fillId="3" borderId="1" xfId="2" applyNumberFormat="1" applyFill="1" applyBorder="1" applyAlignment="1" applyProtection="1">
      <alignment horizontal="left" vertical="center" wrapText="1"/>
      <protection locked="0"/>
    </xf>
    <xf numFmtId="0" fontId="4" fillId="3" borderId="9" xfId="2" applyFont="1" applyFill="1" applyBorder="1" applyAlignment="1" applyProtection="1">
      <alignment horizontal="center" vertical="center" wrapText="1"/>
      <protection locked="0"/>
    </xf>
    <xf numFmtId="0" fontId="4" fillId="3" borderId="1" xfId="2" applyFont="1" applyFill="1" applyBorder="1" applyAlignment="1" applyProtection="1">
      <alignment horizontal="center" vertical="center" wrapText="1"/>
      <protection locked="0"/>
    </xf>
    <xf numFmtId="0" fontId="12" fillId="3" borderId="1" xfId="6" applyFill="1" applyBorder="1" applyAlignment="1" applyProtection="1">
      <alignment horizontal="center" vertical="center" wrapText="1"/>
      <protection locked="0"/>
    </xf>
    <xf numFmtId="0" fontId="2" fillId="3" borderId="10" xfId="2" applyFill="1" applyBorder="1" applyAlignment="1" applyProtection="1">
      <alignment horizontal="center" vertical="center" wrapText="1"/>
      <protection locked="0"/>
    </xf>
    <xf numFmtId="0" fontId="4" fillId="3" borderId="10" xfId="2" applyFont="1" applyFill="1" applyBorder="1" applyAlignment="1" applyProtection="1">
      <alignment horizontal="center" vertical="center" wrapText="1"/>
      <protection locked="0"/>
    </xf>
    <xf numFmtId="14" fontId="4" fillId="3" borderId="1" xfId="2" applyNumberFormat="1" applyFont="1" applyFill="1" applyBorder="1" applyAlignment="1" applyProtection="1">
      <alignment horizontal="center" vertical="center" wrapText="1"/>
      <protection locked="0"/>
    </xf>
  </cellXfs>
  <cellStyles count="7">
    <cellStyle name="Hipervínculo" xfId="6" builtinId="8"/>
    <cellStyle name="Normal" xfId="0" builtinId="0"/>
    <cellStyle name="Normal 10" xfId="4" xr:uid="{58271BA1-FFFF-49FE-BE71-8FD96EF2BA5A}"/>
    <cellStyle name="Normal 2 2" xfId="5" xr:uid="{0AD873D3-6113-41BA-80E5-CFBB77CF15B9}"/>
    <cellStyle name="Normal 3" xfId="2" xr:uid="{68F1C9C9-11FF-42BB-8278-F9D77AAF58B9}"/>
    <cellStyle name="Normal 5" xfId="3" xr:uid="{48EB3422-E9B9-4826-8B96-D1C4BBD4FF58}"/>
    <cellStyle name="Porcentaje" xfId="1" builtinId="5"/>
  </cellStyles>
  <dxfs count="0"/>
  <tableStyles count="0" defaultTableStyle="TableStyleMedium2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63658</xdr:colOff>
      <xdr:row>1</xdr:row>
      <xdr:rowOff>47625</xdr:rowOff>
    </xdr:from>
    <xdr:to>
      <xdr:col>2</xdr:col>
      <xdr:colOff>1125268</xdr:colOff>
      <xdr:row>1</xdr:row>
      <xdr:rowOff>580946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36D5DF-9B0D-4564-85B1-8583551B5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6908" y="276225"/>
          <a:ext cx="1061610" cy="5333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63658</xdr:colOff>
      <xdr:row>1</xdr:row>
      <xdr:rowOff>47625</xdr:rowOff>
    </xdr:from>
    <xdr:to>
      <xdr:col>2</xdr:col>
      <xdr:colOff>1125268</xdr:colOff>
      <xdr:row>1</xdr:row>
      <xdr:rowOff>580946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F322E2-1DC3-4FC5-803D-CC2906937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6908" y="276225"/>
          <a:ext cx="1061610" cy="5333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63658</xdr:colOff>
      <xdr:row>1</xdr:row>
      <xdr:rowOff>47625</xdr:rowOff>
    </xdr:from>
    <xdr:to>
      <xdr:col>2</xdr:col>
      <xdr:colOff>1125268</xdr:colOff>
      <xdr:row>1</xdr:row>
      <xdr:rowOff>580946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432D6E-D132-4504-B8DA-73FE4A646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1008" y="142875"/>
          <a:ext cx="1061610" cy="5333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63658</xdr:colOff>
      <xdr:row>1</xdr:row>
      <xdr:rowOff>47625</xdr:rowOff>
    </xdr:from>
    <xdr:to>
      <xdr:col>2</xdr:col>
      <xdr:colOff>1125268</xdr:colOff>
      <xdr:row>1</xdr:row>
      <xdr:rowOff>580946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5420E1-EA9B-414F-8C9F-F9BA6B3C1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6908" y="276225"/>
          <a:ext cx="1061610" cy="5333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63658</xdr:colOff>
      <xdr:row>1</xdr:row>
      <xdr:rowOff>47625</xdr:rowOff>
    </xdr:from>
    <xdr:to>
      <xdr:col>2</xdr:col>
      <xdr:colOff>1125268</xdr:colOff>
      <xdr:row>1</xdr:row>
      <xdr:rowOff>580946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33963C-D8FA-4F3F-B4BA-8DDCB1683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0558" y="276225"/>
          <a:ext cx="1061610" cy="533321"/>
        </a:xfrm>
        <a:prstGeom prst="rect">
          <a:avLst/>
        </a:prstGeom>
      </xdr:spPr>
    </xdr:pic>
    <xdr:clientData/>
  </xdr:twoCellAnchor>
  <xdr:twoCellAnchor editAs="oneCell">
    <xdr:from>
      <xdr:col>2</xdr:col>
      <xdr:colOff>2133600</xdr:colOff>
      <xdr:row>33</xdr:row>
      <xdr:rowOff>76200</xdr:rowOff>
    </xdr:from>
    <xdr:to>
      <xdr:col>5</xdr:col>
      <xdr:colOff>114044</xdr:colOff>
      <xdr:row>33</xdr:row>
      <xdr:rowOff>1161914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3A3852-442B-4887-91B1-8116294C8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30500" y="11004550"/>
          <a:ext cx="2247644" cy="10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ngree.duica\AppData\Local\Microsoft\Windows\Temporary%20Internet%20Files\Content.Outlook\YGARYL8P\file:\I:\Advisory\Forecasts%20for%20Telecoms%20and%20Mobile\2001_4q\Forecasts\Mobile\AME\CTYWKBKS\LA\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ngree.Duica\AppData\Local\Microsoft\Windows\Temporary%20Internet%20Files\Content.Outlook\E4EMGSL4\EQUIPOS%20DE%20METROLOGIA\EQUIPOS%20METROLOGIA%20-%20SDI%200207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ury.abdel\Documents\ABASTECIMIENTO\2014\DIRECCION%20ADMINISTRATIVA\GR%20APOYO%20LOGISTICO\Servicio%20Integral%20Fotocopiado%20II\FOTOCOPIADO%20-%20141222%20-%20CONSOLID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ONSOLIDADO REG. FOTOCOPIADO"/>
      <sheetName val="Graficas"/>
      <sheetName val="Tablas "/>
      <sheetName val="LISTA"/>
      <sheetName val="I-IPC - Actualizacion Valor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Si</v>
          </cell>
          <cell r="C1" t="str">
            <v>Centro zonal</v>
          </cell>
        </row>
        <row r="2">
          <cell r="A2" t="str">
            <v>No</v>
          </cell>
          <cell r="C2" t="str">
            <v>Regional</v>
          </cell>
        </row>
        <row r="3">
          <cell r="C3" t="str">
            <v>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ontacto@andyorsas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arlos.gomez@nexware.com.co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ventas@cytsolucionessas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roguep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66245-1E74-4AF6-8140-E8EEAA4D73E5}">
  <sheetPr>
    <tabColor rgb="FFFF0000"/>
  </sheetPr>
  <dimension ref="B1:V123"/>
  <sheetViews>
    <sheetView showGridLines="0" tabSelected="1" zoomScaleNormal="100" zoomScaleSheetLayoutView="100" workbookViewId="0">
      <selection activeCell="B4" sqref="B4:H4"/>
    </sheetView>
  </sheetViews>
  <sheetFormatPr baseColWidth="10" defaultColWidth="10.77734375" defaultRowHeight="0" customHeight="1" zeroHeight="1" x14ac:dyDescent="0.25"/>
  <cols>
    <col min="1" max="1" width="4.77734375" style="4" customWidth="1"/>
    <col min="2" max="2" width="3.77734375" style="8" customWidth="1"/>
    <col min="3" max="3" width="40.77734375" style="4" customWidth="1"/>
    <col min="4" max="4" width="14.21875" style="4" customWidth="1"/>
    <col min="5" max="5" width="6.21875" style="4" customWidth="1"/>
    <col min="6" max="6" width="7.77734375" style="4" customWidth="1"/>
    <col min="7" max="7" width="12.33203125" style="4" customWidth="1"/>
    <col min="8" max="8" width="13.5546875" style="4" customWidth="1"/>
    <col min="9" max="9" width="11.5546875" style="4" customWidth="1"/>
    <col min="10" max="10" width="13.5546875" style="4" customWidth="1"/>
    <col min="11" max="11" width="11.5546875" style="4" customWidth="1"/>
    <col min="12" max="12" width="13.5546875" style="4" customWidth="1"/>
    <col min="13" max="13" width="11.5546875" style="4" customWidth="1"/>
    <col min="14" max="14" width="13.5546875" style="4" customWidth="1"/>
    <col min="15" max="15" width="11.5546875" style="4" customWidth="1"/>
    <col min="16" max="16" width="13.5546875" style="4" customWidth="1"/>
    <col min="17" max="17" width="11.5546875" style="4" customWidth="1"/>
    <col min="18" max="18" width="13.5546875" style="4" customWidth="1"/>
    <col min="19" max="19" width="11.5546875" style="4" bestFit="1" customWidth="1"/>
    <col min="20" max="20" width="13.5546875" style="4" bestFit="1" customWidth="1"/>
    <col min="21" max="16384" width="10.77734375" style="4"/>
  </cols>
  <sheetData>
    <row r="1" spans="2:20" s="1" customFormat="1" ht="18" customHeight="1" thickBot="1" x14ac:dyDescent="0.35">
      <c r="B1" s="7"/>
      <c r="E1" s="2"/>
      <c r="F1" s="2"/>
      <c r="G1" s="2"/>
      <c r="H1" s="2"/>
      <c r="K1" s="2"/>
      <c r="L1" s="2"/>
    </row>
    <row r="2" spans="2:20" s="1" customFormat="1" ht="47.25" customHeight="1" x14ac:dyDescent="0.3">
      <c r="B2" s="45" t="s">
        <v>48</v>
      </c>
      <c r="C2" s="46"/>
      <c r="D2" s="46"/>
      <c r="E2" s="46"/>
      <c r="F2" s="46"/>
      <c r="G2" s="46"/>
      <c r="H2" s="47"/>
    </row>
    <row r="3" spans="2:20" s="1" customFormat="1" ht="4.5" customHeight="1" x14ac:dyDescent="0.3">
      <c r="B3" s="15"/>
      <c r="C3" s="16"/>
      <c r="D3" s="16"/>
      <c r="E3" s="17"/>
      <c r="F3" s="17"/>
      <c r="G3" s="17"/>
      <c r="H3" s="18"/>
    </row>
    <row r="4" spans="2:20" s="1" customFormat="1" ht="45" customHeight="1" x14ac:dyDescent="0.3">
      <c r="B4" s="48" t="s">
        <v>70</v>
      </c>
      <c r="C4" s="49"/>
      <c r="D4" s="49"/>
      <c r="E4" s="49"/>
      <c r="F4" s="49"/>
      <c r="G4" s="49"/>
      <c r="H4" s="50"/>
    </row>
    <row r="5" spans="2:20" s="1" customFormat="1" ht="5.25" customHeight="1" x14ac:dyDescent="0.3">
      <c r="B5" s="19"/>
      <c r="C5" s="20"/>
      <c r="D5" s="20"/>
      <c r="E5" s="20"/>
      <c r="F5" s="20"/>
      <c r="G5" s="20"/>
      <c r="H5" s="21"/>
    </row>
    <row r="6" spans="2:20" s="33" customFormat="1" ht="27" customHeight="1" x14ac:dyDescent="0.3">
      <c r="B6" s="39"/>
      <c r="C6" s="40"/>
      <c r="D6" s="40"/>
      <c r="E6" s="40"/>
      <c r="F6" s="41"/>
      <c r="G6" s="38" t="str">
        <f>+'AND&amp;OR'!B9</f>
        <v>AND&amp;OR TECNOLOGIAS S.A.S</v>
      </c>
      <c r="H6" s="38"/>
      <c r="I6" s="38" t="str">
        <f>+NEXWARE!B9</f>
        <v>NEXWARE COLOMBIA</v>
      </c>
      <c r="J6" s="38"/>
      <c r="K6" s="38" t="str">
        <f>+'C&amp;T'!B9</f>
        <v>C&amp;T SOLUCIONES SAS</v>
      </c>
      <c r="L6" s="38"/>
      <c r="M6" s="38" t="str">
        <f>+RG!B9</f>
        <v>SOLUCIONES TECNOLOGICAS RG S.A.S</v>
      </c>
      <c r="N6" s="38"/>
      <c r="O6" s="38" t="s">
        <v>67</v>
      </c>
      <c r="P6" s="38"/>
      <c r="Q6" s="38" t="s">
        <v>68</v>
      </c>
      <c r="R6" s="38"/>
      <c r="S6" s="37" t="s">
        <v>69</v>
      </c>
      <c r="T6" s="37"/>
    </row>
    <row r="7" spans="2:20" s="3" customFormat="1" ht="44.25" customHeight="1" x14ac:dyDescent="0.3">
      <c r="B7" s="22" t="s">
        <v>9</v>
      </c>
      <c r="C7" s="10" t="s">
        <v>10</v>
      </c>
      <c r="D7" s="10" t="s">
        <v>16</v>
      </c>
      <c r="E7" s="11" t="s">
        <v>20</v>
      </c>
      <c r="F7" s="10" t="s">
        <v>11</v>
      </c>
      <c r="G7" s="10" t="s">
        <v>19</v>
      </c>
      <c r="H7" s="23" t="s">
        <v>12</v>
      </c>
      <c r="I7" s="10" t="s">
        <v>19</v>
      </c>
      <c r="J7" s="23" t="s">
        <v>12</v>
      </c>
      <c r="K7" s="10" t="s">
        <v>19</v>
      </c>
      <c r="L7" s="23" t="s">
        <v>12</v>
      </c>
      <c r="M7" s="10" t="s">
        <v>19</v>
      </c>
      <c r="N7" s="23" t="s">
        <v>12</v>
      </c>
      <c r="O7" s="10" t="s">
        <v>19</v>
      </c>
      <c r="P7" s="23" t="s">
        <v>12</v>
      </c>
      <c r="Q7" s="10" t="s">
        <v>19</v>
      </c>
      <c r="R7" s="23" t="s">
        <v>12</v>
      </c>
      <c r="S7" s="10" t="s">
        <v>19</v>
      </c>
      <c r="T7" s="23" t="s">
        <v>12</v>
      </c>
    </row>
    <row r="8" spans="2:20" ht="13.2" x14ac:dyDescent="0.25">
      <c r="B8" s="24">
        <v>1</v>
      </c>
      <c r="C8" s="13" t="s">
        <v>22</v>
      </c>
      <c r="D8" s="12" t="s">
        <v>16</v>
      </c>
      <c r="E8" s="9">
        <v>1</v>
      </c>
      <c r="F8" s="30">
        <v>0.19</v>
      </c>
      <c r="G8" s="32">
        <f>+'AND&amp;OR'!G15</f>
        <v>192000</v>
      </c>
      <c r="H8" s="25">
        <f>ROUND(G8*(1+$F8),0)</f>
        <v>228480</v>
      </c>
      <c r="I8" s="32">
        <f>+NEXWARE!G15</f>
        <v>130000</v>
      </c>
      <c r="J8" s="25">
        <f t="shared" ref="J8:J20" si="0">ROUND(I8*(1+$F8),0)</f>
        <v>154700</v>
      </c>
      <c r="K8" s="32">
        <f>+'C&amp;T'!G15</f>
        <v>177000</v>
      </c>
      <c r="L8" s="25">
        <f t="shared" ref="L8:L20" si="1">ROUND(K8*(1+$F8),0)</f>
        <v>210630</v>
      </c>
      <c r="M8" s="32">
        <f>+RG!G15</f>
        <v>190000</v>
      </c>
      <c r="N8" s="25">
        <f t="shared" ref="N8:N20" si="2">ROUND(M8*(1+$F8),0)</f>
        <v>226100</v>
      </c>
      <c r="O8" s="32">
        <f>+ROUND(AVERAGE(G8,I8,K8,M8),0)</f>
        <v>172250</v>
      </c>
      <c r="P8" s="25">
        <f t="shared" ref="P8:P20" si="3">ROUND(O8*(1+$F8),0)</f>
        <v>204978</v>
      </c>
      <c r="Q8" s="32">
        <f>+ROUND(GEOMEAN(G8,I8,K8,M8),0)</f>
        <v>170213</v>
      </c>
      <c r="R8" s="25">
        <f t="shared" ref="R8:R20" si="4">ROUND(Q8*(1+$F8),0)</f>
        <v>202553</v>
      </c>
      <c r="S8" s="32" cm="1">
        <f t="array" ref="S8">+ROUND(AVERAGE(SMALL((G8,I8,K8,M8),{1;2;3})),0)</f>
        <v>165667</v>
      </c>
      <c r="T8" s="25">
        <f t="shared" ref="T8:T20" si="5">ROUND(S8*(1+$F8),0)</f>
        <v>197144</v>
      </c>
    </row>
    <row r="9" spans="2:20" ht="13.2" x14ac:dyDescent="0.25">
      <c r="B9" s="24">
        <v>2</v>
      </c>
      <c r="C9" s="13" t="s">
        <v>23</v>
      </c>
      <c r="D9" s="12" t="s">
        <v>16</v>
      </c>
      <c r="E9" s="9">
        <v>1</v>
      </c>
      <c r="F9" s="30">
        <v>0.19</v>
      </c>
      <c r="G9" s="32">
        <f>+'AND&amp;OR'!G16</f>
        <v>412000</v>
      </c>
      <c r="H9" s="25">
        <f t="shared" ref="H9:H20" si="6">ROUND(G9*(1+$F9),0)</f>
        <v>490280</v>
      </c>
      <c r="I9" s="32">
        <f>+NEXWARE!G16</f>
        <v>560000</v>
      </c>
      <c r="J9" s="25">
        <f t="shared" si="0"/>
        <v>666400</v>
      </c>
      <c r="K9" s="32">
        <f>+'C&amp;T'!G16</f>
        <v>767000</v>
      </c>
      <c r="L9" s="25">
        <f t="shared" si="1"/>
        <v>912730</v>
      </c>
      <c r="M9" s="32">
        <f>+RG!G16</f>
        <v>390000</v>
      </c>
      <c r="N9" s="25">
        <f t="shared" si="2"/>
        <v>464100</v>
      </c>
      <c r="O9" s="32">
        <f t="shared" ref="O9:O20" si="7">+ROUND(AVERAGE(G9,I9,K9,M9),0)</f>
        <v>532250</v>
      </c>
      <c r="P9" s="25">
        <f t="shared" si="3"/>
        <v>633378</v>
      </c>
      <c r="Q9" s="32">
        <f t="shared" ref="Q9:Q20" si="8">+ROUND(GEOMEAN(G9,I9,K9,M9),0)</f>
        <v>512550</v>
      </c>
      <c r="R9" s="25">
        <f t="shared" si="4"/>
        <v>609935</v>
      </c>
      <c r="S9" s="32" cm="1">
        <f t="array" ref="S9">+ROUND(AVERAGE(SMALL((G9,I9,K9,M9),{1;2;3})),0)</f>
        <v>454000</v>
      </c>
      <c r="T9" s="25">
        <f t="shared" si="5"/>
        <v>540260</v>
      </c>
    </row>
    <row r="10" spans="2:20" ht="13.2" x14ac:dyDescent="0.25">
      <c r="B10" s="24">
        <v>3</v>
      </c>
      <c r="C10" s="13" t="s">
        <v>24</v>
      </c>
      <c r="D10" s="12" t="s">
        <v>39</v>
      </c>
      <c r="E10" s="9">
        <v>1</v>
      </c>
      <c r="F10" s="30">
        <v>0.19</v>
      </c>
      <c r="G10" s="32">
        <f>+'AND&amp;OR'!G17</f>
        <v>52000</v>
      </c>
      <c r="H10" s="25">
        <f t="shared" si="6"/>
        <v>61880</v>
      </c>
      <c r="I10" s="32">
        <f>+NEXWARE!G17</f>
        <v>30000</v>
      </c>
      <c r="J10" s="25">
        <f t="shared" si="0"/>
        <v>35700</v>
      </c>
      <c r="K10" s="32">
        <f>+'C&amp;T'!G17</f>
        <v>39000</v>
      </c>
      <c r="L10" s="25">
        <f t="shared" si="1"/>
        <v>46410</v>
      </c>
      <c r="M10" s="32">
        <f>+RG!G17</f>
        <v>70000</v>
      </c>
      <c r="N10" s="25">
        <f t="shared" si="2"/>
        <v>83300</v>
      </c>
      <c r="O10" s="32">
        <f t="shared" si="7"/>
        <v>47750</v>
      </c>
      <c r="P10" s="25">
        <f t="shared" si="3"/>
        <v>56823</v>
      </c>
      <c r="Q10" s="32">
        <f t="shared" si="8"/>
        <v>45428</v>
      </c>
      <c r="R10" s="25">
        <f t="shared" si="4"/>
        <v>54059</v>
      </c>
      <c r="S10" s="32" cm="1">
        <f t="array" ref="S10">+ROUND(AVERAGE(SMALL((G10,I10,K10,M10),{1;2;3})),0)</f>
        <v>40333</v>
      </c>
      <c r="T10" s="25">
        <f t="shared" si="5"/>
        <v>47996</v>
      </c>
    </row>
    <row r="11" spans="2:20" ht="13.2" x14ac:dyDescent="0.25">
      <c r="B11" s="24">
        <v>4</v>
      </c>
      <c r="C11" s="13" t="s">
        <v>25</v>
      </c>
      <c r="D11" s="12" t="s">
        <v>35</v>
      </c>
      <c r="E11" s="9">
        <v>1</v>
      </c>
      <c r="F11" s="30">
        <v>0.19</v>
      </c>
      <c r="G11" s="32">
        <f>+'AND&amp;OR'!G18</f>
        <v>155000</v>
      </c>
      <c r="H11" s="25">
        <f t="shared" si="6"/>
        <v>184450</v>
      </c>
      <c r="I11" s="32">
        <f>+NEXWARE!G18</f>
        <v>130000</v>
      </c>
      <c r="J11" s="25">
        <f t="shared" si="0"/>
        <v>154700</v>
      </c>
      <c r="K11" s="32">
        <f>+'C&amp;T'!G18</f>
        <v>80000</v>
      </c>
      <c r="L11" s="25">
        <f t="shared" si="1"/>
        <v>95200</v>
      </c>
      <c r="M11" s="32">
        <f>+RG!G18</f>
        <v>60000</v>
      </c>
      <c r="N11" s="25">
        <f t="shared" si="2"/>
        <v>71400</v>
      </c>
      <c r="O11" s="32">
        <f t="shared" si="7"/>
        <v>106250</v>
      </c>
      <c r="P11" s="25">
        <f t="shared" si="3"/>
        <v>126438</v>
      </c>
      <c r="Q11" s="32">
        <f t="shared" si="8"/>
        <v>99170</v>
      </c>
      <c r="R11" s="25">
        <f t="shared" si="4"/>
        <v>118012</v>
      </c>
      <c r="S11" s="32" cm="1">
        <f t="array" ref="S11">+ROUND(AVERAGE(SMALL((G11,I11,K11,M11),{1;2;3})),0)</f>
        <v>90000</v>
      </c>
      <c r="T11" s="25">
        <f t="shared" si="5"/>
        <v>107100</v>
      </c>
    </row>
    <row r="12" spans="2:20" ht="26.4" x14ac:dyDescent="0.25">
      <c r="B12" s="24">
        <v>5</v>
      </c>
      <c r="C12" s="13" t="s">
        <v>26</v>
      </c>
      <c r="D12" s="12" t="s">
        <v>16</v>
      </c>
      <c r="E12" s="9">
        <v>1</v>
      </c>
      <c r="F12" s="30">
        <v>0.19</v>
      </c>
      <c r="G12" s="32">
        <f>+'AND&amp;OR'!G19</f>
        <v>92000</v>
      </c>
      <c r="H12" s="25">
        <f t="shared" si="6"/>
        <v>109480</v>
      </c>
      <c r="I12" s="32">
        <f>+NEXWARE!G19</f>
        <v>75000</v>
      </c>
      <c r="J12" s="25">
        <f t="shared" si="0"/>
        <v>89250</v>
      </c>
      <c r="K12" s="32">
        <f>+'C&amp;T'!G19</f>
        <v>95000</v>
      </c>
      <c r="L12" s="25">
        <f t="shared" si="1"/>
        <v>113050</v>
      </c>
      <c r="M12" s="32">
        <f>+RG!G19</f>
        <v>140000</v>
      </c>
      <c r="N12" s="25">
        <f t="shared" si="2"/>
        <v>166600</v>
      </c>
      <c r="O12" s="32">
        <f t="shared" si="7"/>
        <v>100500</v>
      </c>
      <c r="P12" s="25">
        <f t="shared" si="3"/>
        <v>119595</v>
      </c>
      <c r="Q12" s="32">
        <f t="shared" si="8"/>
        <v>97876</v>
      </c>
      <c r="R12" s="25">
        <f t="shared" si="4"/>
        <v>116472</v>
      </c>
      <c r="S12" s="32" cm="1">
        <f t="array" ref="S12">+ROUND(AVERAGE(SMALL((G12,I12,K12,M12),{1;2;3})),0)</f>
        <v>87333</v>
      </c>
      <c r="T12" s="25">
        <f t="shared" si="5"/>
        <v>103926</v>
      </c>
    </row>
    <row r="13" spans="2:20" ht="13.2" x14ac:dyDescent="0.25">
      <c r="B13" s="24">
        <v>6</v>
      </c>
      <c r="C13" s="13" t="s">
        <v>27</v>
      </c>
      <c r="D13" s="12" t="s">
        <v>34</v>
      </c>
      <c r="E13" s="9">
        <v>1</v>
      </c>
      <c r="F13" s="30">
        <v>0.19</v>
      </c>
      <c r="G13" s="32">
        <f>+'AND&amp;OR'!G20</f>
        <v>68000</v>
      </c>
      <c r="H13" s="25">
        <f t="shared" si="6"/>
        <v>80920</v>
      </c>
      <c r="I13" s="32">
        <f>+NEXWARE!G20</f>
        <v>45000</v>
      </c>
      <c r="J13" s="25">
        <f t="shared" si="0"/>
        <v>53550</v>
      </c>
      <c r="K13" s="32">
        <f>+'C&amp;T'!G20</f>
        <v>41000</v>
      </c>
      <c r="L13" s="25">
        <f t="shared" si="1"/>
        <v>48790</v>
      </c>
      <c r="M13" s="32">
        <f>+RG!G20</f>
        <v>70000</v>
      </c>
      <c r="N13" s="25">
        <f t="shared" si="2"/>
        <v>83300</v>
      </c>
      <c r="O13" s="32">
        <f t="shared" si="7"/>
        <v>56000</v>
      </c>
      <c r="P13" s="25">
        <f t="shared" si="3"/>
        <v>66640</v>
      </c>
      <c r="Q13" s="32">
        <f t="shared" si="8"/>
        <v>54438</v>
      </c>
      <c r="R13" s="25">
        <f t="shared" si="4"/>
        <v>64781</v>
      </c>
      <c r="S13" s="32" cm="1">
        <f t="array" ref="S13">+ROUND(AVERAGE(SMALL((G13,I13,K13,M13),{1;2;3})),0)</f>
        <v>51333</v>
      </c>
      <c r="T13" s="25">
        <f t="shared" si="5"/>
        <v>61086</v>
      </c>
    </row>
    <row r="14" spans="2:20" ht="13.2" x14ac:dyDescent="0.25">
      <c r="B14" s="24">
        <v>7</v>
      </c>
      <c r="C14" s="13" t="s">
        <v>28</v>
      </c>
      <c r="D14" s="12" t="s">
        <v>16</v>
      </c>
      <c r="E14" s="9">
        <v>1</v>
      </c>
      <c r="F14" s="30">
        <v>0.19</v>
      </c>
      <c r="G14" s="32">
        <f>+'AND&amp;OR'!G21</f>
        <v>98000</v>
      </c>
      <c r="H14" s="25">
        <f t="shared" si="6"/>
        <v>116620</v>
      </c>
      <c r="I14" s="32">
        <f>+NEXWARE!G21</f>
        <v>90000</v>
      </c>
      <c r="J14" s="25">
        <f t="shared" si="0"/>
        <v>107100</v>
      </c>
      <c r="K14" s="32">
        <f>+'C&amp;T'!G21</f>
        <v>55000</v>
      </c>
      <c r="L14" s="25">
        <f t="shared" si="1"/>
        <v>65450</v>
      </c>
      <c r="M14" s="32">
        <f>+RG!G21</f>
        <v>170000</v>
      </c>
      <c r="N14" s="25">
        <f t="shared" si="2"/>
        <v>202300</v>
      </c>
      <c r="O14" s="32">
        <f t="shared" si="7"/>
        <v>103250</v>
      </c>
      <c r="P14" s="25">
        <f t="shared" si="3"/>
        <v>122868</v>
      </c>
      <c r="Q14" s="32">
        <f t="shared" si="8"/>
        <v>95295</v>
      </c>
      <c r="R14" s="25">
        <f t="shared" si="4"/>
        <v>113401</v>
      </c>
      <c r="S14" s="32" cm="1">
        <f t="array" ref="S14">+ROUND(AVERAGE(SMALL((G14,I14,K14,M14),{1;2;3})),0)</f>
        <v>81000</v>
      </c>
      <c r="T14" s="25">
        <f t="shared" si="5"/>
        <v>96390</v>
      </c>
    </row>
    <row r="15" spans="2:20" ht="52.8" x14ac:dyDescent="0.25">
      <c r="B15" s="24">
        <v>8</v>
      </c>
      <c r="C15" s="13" t="s">
        <v>29</v>
      </c>
      <c r="D15" s="12" t="s">
        <v>16</v>
      </c>
      <c r="E15" s="9">
        <v>1</v>
      </c>
      <c r="F15" s="30">
        <v>0.19</v>
      </c>
      <c r="G15" s="32">
        <f>+'AND&amp;OR'!G22</f>
        <v>78000</v>
      </c>
      <c r="H15" s="25">
        <f t="shared" si="6"/>
        <v>92820</v>
      </c>
      <c r="I15" s="32">
        <f>+NEXWARE!G22</f>
        <v>135000</v>
      </c>
      <c r="J15" s="25">
        <f t="shared" si="0"/>
        <v>160650</v>
      </c>
      <c r="K15" s="32">
        <f>+'C&amp;T'!G22</f>
        <v>216000</v>
      </c>
      <c r="L15" s="25">
        <f t="shared" si="1"/>
        <v>257040</v>
      </c>
      <c r="M15" s="32">
        <f>+RG!G22</f>
        <v>90000</v>
      </c>
      <c r="N15" s="25">
        <f t="shared" si="2"/>
        <v>107100</v>
      </c>
      <c r="O15" s="32">
        <f t="shared" si="7"/>
        <v>129750</v>
      </c>
      <c r="P15" s="25">
        <f t="shared" si="3"/>
        <v>154403</v>
      </c>
      <c r="Q15" s="32">
        <f t="shared" si="8"/>
        <v>119614</v>
      </c>
      <c r="R15" s="25">
        <f t="shared" si="4"/>
        <v>142341</v>
      </c>
      <c r="S15" s="32" cm="1">
        <f t="array" ref="S15">+ROUND(AVERAGE(SMALL((G15,I15,K15,M15),{1;2;3})),0)</f>
        <v>101000</v>
      </c>
      <c r="T15" s="25">
        <f t="shared" si="5"/>
        <v>120190</v>
      </c>
    </row>
    <row r="16" spans="2:20" ht="26.4" x14ac:dyDescent="0.25">
      <c r="B16" s="24">
        <v>9</v>
      </c>
      <c r="C16" s="13" t="s">
        <v>36</v>
      </c>
      <c r="D16" s="12" t="s">
        <v>16</v>
      </c>
      <c r="E16" s="9">
        <v>1</v>
      </c>
      <c r="F16" s="30">
        <v>0.19</v>
      </c>
      <c r="G16" s="32">
        <f>+'AND&amp;OR'!G23</f>
        <v>82000</v>
      </c>
      <c r="H16" s="25">
        <f t="shared" si="6"/>
        <v>97580</v>
      </c>
      <c r="I16" s="32">
        <f>+NEXWARE!G23</f>
        <v>65000</v>
      </c>
      <c r="J16" s="25">
        <f t="shared" si="0"/>
        <v>77350</v>
      </c>
      <c r="K16" s="32">
        <f>+'C&amp;T'!G23</f>
        <v>65000</v>
      </c>
      <c r="L16" s="25">
        <f t="shared" si="1"/>
        <v>77350</v>
      </c>
      <c r="M16" s="32">
        <f>+RG!G23</f>
        <v>160000</v>
      </c>
      <c r="N16" s="25">
        <f t="shared" si="2"/>
        <v>190400</v>
      </c>
      <c r="O16" s="32">
        <f t="shared" si="7"/>
        <v>93000</v>
      </c>
      <c r="P16" s="25">
        <f t="shared" si="3"/>
        <v>110670</v>
      </c>
      <c r="Q16" s="32">
        <f t="shared" si="8"/>
        <v>86286</v>
      </c>
      <c r="R16" s="25">
        <f t="shared" si="4"/>
        <v>102680</v>
      </c>
      <c r="S16" s="32" cm="1">
        <f t="array" ref="S16">+ROUND(AVERAGE(SMALL((G16,I16,K16,M16),{1;2;3})),0)</f>
        <v>70667</v>
      </c>
      <c r="T16" s="25">
        <f t="shared" si="5"/>
        <v>84094</v>
      </c>
    </row>
    <row r="17" spans="2:22" ht="26.4" x14ac:dyDescent="0.25">
      <c r="B17" s="24">
        <v>10</v>
      </c>
      <c r="C17" s="13" t="s">
        <v>30</v>
      </c>
      <c r="D17" s="12" t="s">
        <v>37</v>
      </c>
      <c r="E17" s="9">
        <v>1</v>
      </c>
      <c r="F17" s="30">
        <v>0.19</v>
      </c>
      <c r="G17" s="32">
        <f>+'AND&amp;OR'!G24</f>
        <v>92000</v>
      </c>
      <c r="H17" s="25">
        <f t="shared" si="6"/>
        <v>109480</v>
      </c>
      <c r="I17" s="32">
        <f>+NEXWARE!G24</f>
        <v>50000</v>
      </c>
      <c r="J17" s="25">
        <f t="shared" si="0"/>
        <v>59500</v>
      </c>
      <c r="K17" s="32">
        <f>+'C&amp;T'!G24</f>
        <v>74000</v>
      </c>
      <c r="L17" s="25">
        <f t="shared" si="1"/>
        <v>88060</v>
      </c>
      <c r="M17" s="32">
        <f>+RG!G24</f>
        <v>120000</v>
      </c>
      <c r="N17" s="25">
        <f t="shared" si="2"/>
        <v>142800</v>
      </c>
      <c r="O17" s="32">
        <f t="shared" si="7"/>
        <v>84000</v>
      </c>
      <c r="P17" s="25">
        <f t="shared" si="3"/>
        <v>99960</v>
      </c>
      <c r="Q17" s="32">
        <f t="shared" si="8"/>
        <v>79945</v>
      </c>
      <c r="R17" s="25">
        <f t="shared" si="4"/>
        <v>95135</v>
      </c>
      <c r="S17" s="32" cm="1">
        <f t="array" ref="S17">+ROUND(AVERAGE(SMALL((G17,I17,K17,M17),{1;2;3})),0)</f>
        <v>72000</v>
      </c>
      <c r="T17" s="25">
        <f t="shared" si="5"/>
        <v>85680</v>
      </c>
      <c r="V17" s="35"/>
    </row>
    <row r="18" spans="2:22" ht="26.4" x14ac:dyDescent="0.25">
      <c r="B18" s="24">
        <v>11</v>
      </c>
      <c r="C18" s="13" t="s">
        <v>31</v>
      </c>
      <c r="D18" s="12" t="s">
        <v>38</v>
      </c>
      <c r="E18" s="9">
        <v>1</v>
      </c>
      <c r="F18" s="30">
        <v>0.19</v>
      </c>
      <c r="G18" s="32">
        <f>+'AND&amp;OR'!G25</f>
        <v>8000</v>
      </c>
      <c r="H18" s="25">
        <f t="shared" si="6"/>
        <v>9520</v>
      </c>
      <c r="I18" s="32">
        <f>+NEXWARE!G25</f>
        <v>15000</v>
      </c>
      <c r="J18" s="25">
        <f t="shared" si="0"/>
        <v>17850</v>
      </c>
      <c r="K18" s="32">
        <f>+'C&amp;T'!G25</f>
        <v>6500</v>
      </c>
      <c r="L18" s="25">
        <f t="shared" si="1"/>
        <v>7735</v>
      </c>
      <c r="M18" s="32">
        <f>+RG!G25</f>
        <v>25000</v>
      </c>
      <c r="N18" s="25">
        <f t="shared" si="2"/>
        <v>29750</v>
      </c>
      <c r="O18" s="32">
        <f t="shared" si="7"/>
        <v>13625</v>
      </c>
      <c r="P18" s="25">
        <f t="shared" si="3"/>
        <v>16214</v>
      </c>
      <c r="Q18" s="32">
        <f t="shared" si="8"/>
        <v>11817</v>
      </c>
      <c r="R18" s="25">
        <f t="shared" si="4"/>
        <v>14062</v>
      </c>
      <c r="S18" s="32" cm="1">
        <f t="array" ref="S18">+ROUND(AVERAGE(SMALL((G18,I18,K18,M18),{1;2;3})),0)</f>
        <v>9833</v>
      </c>
      <c r="T18" s="25">
        <f t="shared" si="5"/>
        <v>11701</v>
      </c>
    </row>
    <row r="19" spans="2:22" ht="13.2" x14ac:dyDescent="0.25">
      <c r="B19" s="24">
        <v>12</v>
      </c>
      <c r="C19" s="13" t="s">
        <v>32</v>
      </c>
      <c r="D19" s="12" t="s">
        <v>16</v>
      </c>
      <c r="E19" s="9">
        <v>1</v>
      </c>
      <c r="F19" s="30">
        <v>0.19</v>
      </c>
      <c r="G19" s="32">
        <f>+'AND&amp;OR'!G26</f>
        <v>29000</v>
      </c>
      <c r="H19" s="25">
        <f t="shared" si="6"/>
        <v>34510</v>
      </c>
      <c r="I19" s="32">
        <f>+NEXWARE!G26</f>
        <v>40000</v>
      </c>
      <c r="J19" s="25">
        <f t="shared" si="0"/>
        <v>47600</v>
      </c>
      <c r="K19" s="32">
        <f>+'C&amp;T'!G26</f>
        <v>24000</v>
      </c>
      <c r="L19" s="25">
        <f t="shared" si="1"/>
        <v>28560</v>
      </c>
      <c r="M19" s="32">
        <f>+RG!G26</f>
        <v>90000</v>
      </c>
      <c r="N19" s="25">
        <f t="shared" si="2"/>
        <v>107100</v>
      </c>
      <c r="O19" s="32">
        <f t="shared" si="7"/>
        <v>45750</v>
      </c>
      <c r="P19" s="25">
        <f t="shared" si="3"/>
        <v>54443</v>
      </c>
      <c r="Q19" s="32">
        <f t="shared" si="8"/>
        <v>39786</v>
      </c>
      <c r="R19" s="25">
        <f t="shared" si="4"/>
        <v>47345</v>
      </c>
      <c r="S19" s="32" cm="1">
        <f t="array" ref="S19">+ROUND(AVERAGE(SMALL((G19,I19,K19,M19),{1;2;3})),0)</f>
        <v>31000</v>
      </c>
      <c r="T19" s="25">
        <f t="shared" si="5"/>
        <v>36890</v>
      </c>
      <c r="V19" s="36"/>
    </row>
    <row r="20" spans="2:22" ht="26.4" x14ac:dyDescent="0.25">
      <c r="B20" s="24">
        <v>13</v>
      </c>
      <c r="C20" s="13" t="s">
        <v>33</v>
      </c>
      <c r="D20" s="12" t="s">
        <v>16</v>
      </c>
      <c r="E20" s="9">
        <v>1</v>
      </c>
      <c r="F20" s="30">
        <v>0.19</v>
      </c>
      <c r="G20" s="32">
        <f>+'AND&amp;OR'!G27</f>
        <v>12000</v>
      </c>
      <c r="H20" s="25">
        <f t="shared" si="6"/>
        <v>14280</v>
      </c>
      <c r="I20" s="32">
        <f>+NEXWARE!G27</f>
        <v>20000</v>
      </c>
      <c r="J20" s="25">
        <f t="shared" si="0"/>
        <v>23800</v>
      </c>
      <c r="K20" s="32">
        <f>+'C&amp;T'!G27</f>
        <v>11500</v>
      </c>
      <c r="L20" s="25">
        <f t="shared" si="1"/>
        <v>13685</v>
      </c>
      <c r="M20" s="32">
        <f>+RG!G27</f>
        <v>28000</v>
      </c>
      <c r="N20" s="25">
        <f t="shared" si="2"/>
        <v>33320</v>
      </c>
      <c r="O20" s="32">
        <f t="shared" si="7"/>
        <v>17875</v>
      </c>
      <c r="P20" s="25">
        <f t="shared" si="3"/>
        <v>21271</v>
      </c>
      <c r="Q20" s="32">
        <f t="shared" si="8"/>
        <v>16673</v>
      </c>
      <c r="R20" s="25">
        <f t="shared" si="4"/>
        <v>19841</v>
      </c>
      <c r="S20" s="32" cm="1">
        <f t="array" ref="S20">+ROUND(AVERAGE(SMALL((G20,I20,K20,M20),{1;2;3})),0)</f>
        <v>14500</v>
      </c>
      <c r="T20" s="25">
        <f t="shared" si="5"/>
        <v>17255</v>
      </c>
    </row>
    <row r="21" spans="2:22" s="1" customFormat="1" ht="19.05" customHeight="1" x14ac:dyDescent="0.3">
      <c r="B21" s="42"/>
      <c r="C21" s="43"/>
      <c r="D21" s="43"/>
      <c r="E21" s="43"/>
      <c r="F21" s="44"/>
      <c r="G21" s="14" t="s">
        <v>21</v>
      </c>
      <c r="H21" s="28">
        <f>SUM(H8:H20)</f>
        <v>1630300</v>
      </c>
      <c r="I21" s="14" t="s">
        <v>21</v>
      </c>
      <c r="J21" s="28">
        <f t="shared" ref="J21" si="9">SUM(J8:J20)</f>
        <v>1648150</v>
      </c>
      <c r="K21" s="14" t="s">
        <v>21</v>
      </c>
      <c r="L21" s="28">
        <f t="shared" ref="L21" si="10">SUM(L8:L20)</f>
        <v>1964690</v>
      </c>
      <c r="M21" s="14" t="s">
        <v>21</v>
      </c>
      <c r="N21" s="28">
        <f t="shared" ref="N21" si="11">SUM(N8:N20)</f>
        <v>1907570</v>
      </c>
      <c r="O21" s="14" t="s">
        <v>21</v>
      </c>
      <c r="P21" s="28">
        <f t="shared" ref="P21" si="12">SUM(P8:P20)</f>
        <v>1787681</v>
      </c>
      <c r="Q21" s="14" t="s">
        <v>21</v>
      </c>
      <c r="R21" s="28">
        <f t="shared" ref="R21" si="13">SUM(R8:R20)</f>
        <v>1700617</v>
      </c>
      <c r="S21" s="14" t="s">
        <v>21</v>
      </c>
      <c r="T21" s="34">
        <f t="shared" ref="T21" si="14">SUM(T8:T20)</f>
        <v>1509712</v>
      </c>
    </row>
    <row r="22" spans="2:22" s="1" customFormat="1" ht="13.2" hidden="1" x14ac:dyDescent="0.3">
      <c r="B22" s="7"/>
      <c r="E22" s="2"/>
      <c r="F22" s="2"/>
      <c r="G22" s="2"/>
      <c r="H22" s="2"/>
    </row>
    <row r="23" spans="2:22" ht="12.75" customHeight="1" x14ac:dyDescent="0.25"/>
    <row r="24" spans="2:22" ht="12.75" hidden="1" customHeight="1" x14ac:dyDescent="0.25"/>
    <row r="25" spans="2:22" ht="12.75" hidden="1" customHeight="1" x14ac:dyDescent="0.25"/>
    <row r="26" spans="2:22" ht="12.75" hidden="1" customHeight="1" x14ac:dyDescent="0.25"/>
    <row r="27" spans="2:22" ht="12.75" hidden="1" customHeight="1" x14ac:dyDescent="0.25"/>
    <row r="28" spans="2:22" ht="12.75" hidden="1" customHeight="1" x14ac:dyDescent="0.25"/>
    <row r="29" spans="2:22" ht="13.2" hidden="1" x14ac:dyDescent="0.25"/>
    <row r="30" spans="2:22" ht="13.2" hidden="1" x14ac:dyDescent="0.25"/>
    <row r="31" spans="2:22" ht="12.75" hidden="1" customHeight="1" x14ac:dyDescent="0.25"/>
    <row r="41" ht="12.75" hidden="1" customHeight="1" x14ac:dyDescent="0.25"/>
    <row r="42" ht="12.75" hidden="1" customHeight="1" x14ac:dyDescent="0.25"/>
    <row r="43" ht="12.75" hidden="1" customHeight="1" x14ac:dyDescent="0.25"/>
    <row r="44" ht="12.75" hidden="1" customHeight="1" x14ac:dyDescent="0.25"/>
    <row r="45" ht="12.75" hidden="1" customHeight="1" x14ac:dyDescent="0.25"/>
    <row r="46" ht="12.75" hidden="1" customHeight="1" x14ac:dyDescent="0.25"/>
    <row r="47" ht="12.75" hidden="1" customHeight="1" x14ac:dyDescent="0.25"/>
    <row r="48" ht="12.75" hidden="1" customHeight="1" x14ac:dyDescent="0.25"/>
    <row r="49" ht="12.75" hidden="1" customHeight="1" x14ac:dyDescent="0.25"/>
    <row r="50" ht="12.75" hidden="1" customHeight="1" x14ac:dyDescent="0.25"/>
    <row r="51" ht="12.75" hidden="1" customHeight="1" x14ac:dyDescent="0.25"/>
    <row r="52" ht="12.75" hidden="1" customHeight="1" x14ac:dyDescent="0.25"/>
    <row r="53" ht="12.75" hidden="1" customHeight="1" x14ac:dyDescent="0.25"/>
    <row r="54" ht="12.75" hidden="1" customHeight="1" x14ac:dyDescent="0.25"/>
    <row r="55" ht="12.75" hidden="1" customHeight="1" x14ac:dyDescent="0.25"/>
    <row r="56" ht="12.75" hidden="1" customHeight="1" x14ac:dyDescent="0.25"/>
    <row r="57" ht="12.75" hidden="1" customHeight="1" x14ac:dyDescent="0.25"/>
    <row r="58" ht="12.75" hidden="1" customHeight="1" x14ac:dyDescent="0.25"/>
    <row r="59" ht="12.75" hidden="1" customHeight="1" x14ac:dyDescent="0.25"/>
    <row r="60" ht="12.75" hidden="1" customHeight="1" x14ac:dyDescent="0.25"/>
    <row r="61" ht="12.75" hidden="1" customHeight="1" x14ac:dyDescent="0.25"/>
    <row r="62" ht="12.75" hidden="1" customHeight="1" x14ac:dyDescent="0.25"/>
    <row r="63" ht="12.75" hidden="1" customHeight="1" x14ac:dyDescent="0.25"/>
    <row r="64" ht="12.75" hidden="1" customHeight="1" x14ac:dyDescent="0.25"/>
    <row r="65" ht="12.75" hidden="1" customHeight="1" x14ac:dyDescent="0.25"/>
    <row r="66" ht="12.75" hidden="1" customHeight="1" x14ac:dyDescent="0.25"/>
    <row r="67" ht="12.75" hidden="1" customHeight="1" x14ac:dyDescent="0.25"/>
    <row r="68" ht="12.75" hidden="1" customHeight="1" x14ac:dyDescent="0.25"/>
    <row r="69" ht="12.75" hidden="1" customHeight="1" x14ac:dyDescent="0.25"/>
    <row r="70" ht="12.75" hidden="1" customHeight="1" x14ac:dyDescent="0.25"/>
    <row r="71" ht="12.75" hidden="1" customHeight="1" x14ac:dyDescent="0.25"/>
    <row r="72" ht="12.75" hidden="1" customHeight="1" x14ac:dyDescent="0.25"/>
    <row r="73" ht="12.75" hidden="1" customHeight="1" x14ac:dyDescent="0.25"/>
    <row r="74" ht="12.75" hidden="1" customHeight="1" x14ac:dyDescent="0.25"/>
    <row r="75" ht="12.75" hidden="1" customHeight="1" x14ac:dyDescent="0.25"/>
    <row r="76" ht="12.75" hidden="1" customHeight="1" x14ac:dyDescent="0.25"/>
    <row r="77" ht="12.75" hidden="1" customHeight="1" x14ac:dyDescent="0.25"/>
    <row r="78" ht="12.75" hidden="1" customHeight="1" x14ac:dyDescent="0.25"/>
    <row r="79" ht="12.75" hidden="1" customHeight="1" x14ac:dyDescent="0.25"/>
    <row r="80" ht="12.75" hidden="1" customHeight="1" x14ac:dyDescent="0.25"/>
    <row r="81" ht="12.75" hidden="1" customHeight="1" x14ac:dyDescent="0.25"/>
    <row r="82" ht="12.75" hidden="1" customHeight="1" x14ac:dyDescent="0.25"/>
    <row r="83" ht="12.75" hidden="1" customHeight="1" x14ac:dyDescent="0.25"/>
    <row r="84" ht="12.75" hidden="1" customHeight="1" x14ac:dyDescent="0.25"/>
    <row r="85" ht="12.75" hidden="1" customHeight="1" x14ac:dyDescent="0.25"/>
    <row r="86" ht="12.75" hidden="1" customHeight="1" x14ac:dyDescent="0.25"/>
    <row r="87" ht="12.75" hidden="1" customHeight="1" x14ac:dyDescent="0.25"/>
    <row r="88" ht="12.75" hidden="1" customHeight="1" x14ac:dyDescent="0.25"/>
    <row r="89" ht="12.75" hidden="1" customHeight="1" x14ac:dyDescent="0.25"/>
    <row r="90" ht="12.75" hidden="1" customHeight="1" x14ac:dyDescent="0.25"/>
    <row r="91" ht="12.75" hidden="1" customHeight="1" x14ac:dyDescent="0.25"/>
    <row r="92" ht="12.75" hidden="1" customHeight="1" x14ac:dyDescent="0.25"/>
    <row r="93" ht="12.75" hidden="1" customHeight="1" x14ac:dyDescent="0.25"/>
    <row r="94" ht="12.75" hidden="1" customHeight="1" x14ac:dyDescent="0.25"/>
    <row r="95" ht="12.75" hidden="1" customHeight="1" x14ac:dyDescent="0.25"/>
    <row r="96" ht="12.75" hidden="1" customHeight="1" x14ac:dyDescent="0.25"/>
    <row r="97" ht="12.75" hidden="1" customHeight="1" x14ac:dyDescent="0.25"/>
    <row r="98" ht="12.75" hidden="1" customHeight="1" x14ac:dyDescent="0.25"/>
    <row r="99" ht="12.75" hidden="1" customHeight="1" x14ac:dyDescent="0.25"/>
    <row r="100" ht="12.75" hidden="1" customHeight="1" x14ac:dyDescent="0.25"/>
    <row r="101" ht="12.75" hidden="1" customHeight="1" x14ac:dyDescent="0.25"/>
    <row r="102" ht="12.75" hidden="1" customHeight="1" x14ac:dyDescent="0.25"/>
    <row r="103" ht="12.75" hidden="1" customHeight="1" x14ac:dyDescent="0.25"/>
    <row r="104" ht="12.75" hidden="1" customHeight="1" x14ac:dyDescent="0.25"/>
    <row r="105" ht="12.75" hidden="1" customHeight="1" x14ac:dyDescent="0.25"/>
    <row r="106" ht="12.75" hidden="1" customHeight="1" x14ac:dyDescent="0.25"/>
    <row r="107" ht="12.75" hidden="1" customHeight="1" x14ac:dyDescent="0.25"/>
    <row r="108" ht="12.75" hidden="1" customHeight="1" x14ac:dyDescent="0.25"/>
    <row r="109" ht="12.75" hidden="1" customHeight="1" x14ac:dyDescent="0.25"/>
    <row r="110" ht="12.75" hidden="1" customHeight="1" x14ac:dyDescent="0.25"/>
    <row r="111" ht="12.75" hidden="1" customHeight="1" x14ac:dyDescent="0.25"/>
    <row r="112" ht="12.75" hidden="1" customHeight="1" x14ac:dyDescent="0.25"/>
    <row r="113" ht="12.75" hidden="1" customHeight="1" x14ac:dyDescent="0.25"/>
    <row r="114" ht="12.75" hidden="1" customHeight="1" x14ac:dyDescent="0.25"/>
    <row r="115" ht="12.75" hidden="1" customHeight="1" x14ac:dyDescent="0.25"/>
    <row r="116" ht="12.75" hidden="1" customHeight="1" x14ac:dyDescent="0.25"/>
    <row r="117" ht="12.75" hidden="1" customHeight="1" x14ac:dyDescent="0.25"/>
    <row r="118" ht="12.75" hidden="1" customHeight="1" x14ac:dyDescent="0.25"/>
    <row r="119" ht="12.75" hidden="1" customHeight="1" x14ac:dyDescent="0.25"/>
    <row r="120" ht="12.75" hidden="1" customHeight="1" x14ac:dyDescent="0.25"/>
    <row r="121" ht="12.75" hidden="1" customHeight="1" x14ac:dyDescent="0.25"/>
    <row r="122" ht="12.75" hidden="1" customHeight="1" x14ac:dyDescent="0.25"/>
    <row r="123" ht="12.75" hidden="1" customHeight="1" x14ac:dyDescent="0.25"/>
  </sheetData>
  <mergeCells count="11">
    <mergeCell ref="S6:T6"/>
    <mergeCell ref="G6:H6"/>
    <mergeCell ref="B6:F6"/>
    <mergeCell ref="B21:F21"/>
    <mergeCell ref="B2:H2"/>
    <mergeCell ref="B4:H4"/>
    <mergeCell ref="I6:J6"/>
    <mergeCell ref="K6:L6"/>
    <mergeCell ref="M6:N6"/>
    <mergeCell ref="O6:P6"/>
    <mergeCell ref="Q6:R6"/>
  </mergeCells>
  <printOptions horizontalCentered="1"/>
  <pageMargins left="0.23622047244094491" right="0.23622047244094491" top="0.74803149606299213" bottom="0.74803149606299213" header="0.31496062992125984" footer="0.31496062992125984"/>
  <pageSetup scale="5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2972-7060-47CC-8696-2973835B5441}">
  <dimension ref="A1:WVI134"/>
  <sheetViews>
    <sheetView showGridLines="0" zoomScaleNormal="100" zoomScaleSheetLayoutView="100" workbookViewId="0">
      <selection activeCell="B4" sqref="B4:H4"/>
    </sheetView>
  </sheetViews>
  <sheetFormatPr baseColWidth="10" defaultColWidth="0" defaultRowHeight="0" customHeight="1" zeroHeight="1" x14ac:dyDescent="0.25"/>
  <cols>
    <col min="1" max="1" width="4.77734375" style="4" customWidth="1"/>
    <col min="2" max="2" width="3.77734375" style="8" customWidth="1"/>
    <col min="3" max="3" width="40.77734375" style="4" customWidth="1"/>
    <col min="4" max="4" width="14.21875" style="4" customWidth="1"/>
    <col min="5" max="5" width="6.21875" style="4" customWidth="1"/>
    <col min="6" max="6" width="7.77734375" style="4" customWidth="1"/>
    <col min="7" max="8" width="16.5546875" style="4" customWidth="1"/>
    <col min="9" max="9" width="7.21875" style="4" customWidth="1"/>
    <col min="10" max="10" width="7.77734375" style="4" hidden="1" customWidth="1"/>
    <col min="11" max="11" width="10.77734375" style="4" hidden="1" customWidth="1"/>
    <col min="12" max="245" width="10.77734375" style="4" hidden="1"/>
    <col min="246" max="246" width="5.77734375" style="4" hidden="1"/>
    <col min="247" max="247" width="67.21875" style="4" hidden="1"/>
    <col min="248" max="252" width="11.44140625" style="4" hidden="1"/>
    <col min="253" max="253" width="15.44140625" style="4" hidden="1"/>
    <col min="254" max="501" width="10.77734375" style="4" hidden="1"/>
    <col min="502" max="502" width="5.77734375" style="4" hidden="1"/>
    <col min="503" max="503" width="67.21875" style="4" hidden="1"/>
    <col min="504" max="508" width="11.44140625" style="4" hidden="1"/>
    <col min="509" max="509" width="15.44140625" style="4" hidden="1"/>
    <col min="510" max="757" width="10.77734375" style="4" hidden="1"/>
    <col min="758" max="758" width="5.77734375" style="4" hidden="1"/>
    <col min="759" max="759" width="67.21875" style="4" hidden="1"/>
    <col min="760" max="764" width="11.44140625" style="4" hidden="1"/>
    <col min="765" max="765" width="15.44140625" style="4" hidden="1"/>
    <col min="766" max="1013" width="10.77734375" style="4" hidden="1"/>
    <col min="1014" max="1014" width="5.77734375" style="4" hidden="1"/>
    <col min="1015" max="1015" width="67.21875" style="4" hidden="1"/>
    <col min="1016" max="1020" width="11.44140625" style="4" hidden="1"/>
    <col min="1021" max="1021" width="15.44140625" style="4" hidden="1"/>
    <col min="1022" max="1269" width="10.77734375" style="4" hidden="1"/>
    <col min="1270" max="1270" width="5.77734375" style="4" hidden="1"/>
    <col min="1271" max="1271" width="67.21875" style="4" hidden="1"/>
    <col min="1272" max="1276" width="11.44140625" style="4" hidden="1"/>
    <col min="1277" max="1277" width="15.44140625" style="4" hidden="1"/>
    <col min="1278" max="1525" width="10.77734375" style="4" hidden="1"/>
    <col min="1526" max="1526" width="5.77734375" style="4" hidden="1"/>
    <col min="1527" max="1527" width="67.21875" style="4" hidden="1"/>
    <col min="1528" max="1532" width="11.44140625" style="4" hidden="1"/>
    <col min="1533" max="1533" width="15.44140625" style="4" hidden="1"/>
    <col min="1534" max="1781" width="10.77734375" style="4" hidden="1"/>
    <col min="1782" max="1782" width="5.77734375" style="4" hidden="1"/>
    <col min="1783" max="1783" width="67.21875" style="4" hidden="1"/>
    <col min="1784" max="1788" width="11.44140625" style="4" hidden="1"/>
    <col min="1789" max="1789" width="15.44140625" style="4" hidden="1"/>
    <col min="1790" max="2037" width="10.77734375" style="4" hidden="1"/>
    <col min="2038" max="2038" width="5.77734375" style="4" hidden="1"/>
    <col min="2039" max="2039" width="67.21875" style="4" hidden="1"/>
    <col min="2040" max="2044" width="11.44140625" style="4" hidden="1"/>
    <col min="2045" max="2045" width="15.44140625" style="4" hidden="1"/>
    <col min="2046" max="2293" width="10.77734375" style="4" hidden="1"/>
    <col min="2294" max="2294" width="5.77734375" style="4" hidden="1"/>
    <col min="2295" max="2295" width="67.21875" style="4" hidden="1"/>
    <col min="2296" max="2300" width="11.44140625" style="4" hidden="1"/>
    <col min="2301" max="2301" width="15.44140625" style="4" hidden="1"/>
    <col min="2302" max="2549" width="10.77734375" style="4" hidden="1"/>
    <col min="2550" max="2550" width="5.77734375" style="4" hidden="1"/>
    <col min="2551" max="2551" width="67.21875" style="4" hidden="1"/>
    <col min="2552" max="2556" width="11.44140625" style="4" hidden="1"/>
    <col min="2557" max="2557" width="15.44140625" style="4" hidden="1"/>
    <col min="2558" max="2805" width="10.77734375" style="4" hidden="1"/>
    <col min="2806" max="2806" width="5.77734375" style="4" hidden="1"/>
    <col min="2807" max="2807" width="67.21875" style="4" hidden="1"/>
    <col min="2808" max="2812" width="11.44140625" style="4" hidden="1"/>
    <col min="2813" max="2813" width="15.44140625" style="4" hidden="1"/>
    <col min="2814" max="3061" width="10.77734375" style="4" hidden="1"/>
    <col min="3062" max="3062" width="5.77734375" style="4" hidden="1"/>
    <col min="3063" max="3063" width="67.21875" style="4" hidden="1"/>
    <col min="3064" max="3068" width="11.44140625" style="4" hidden="1"/>
    <col min="3069" max="3069" width="15.44140625" style="4" hidden="1"/>
    <col min="3070" max="3317" width="10.77734375" style="4" hidden="1"/>
    <col min="3318" max="3318" width="5.77734375" style="4" hidden="1"/>
    <col min="3319" max="3319" width="67.21875" style="4" hidden="1"/>
    <col min="3320" max="3324" width="11.44140625" style="4" hidden="1"/>
    <col min="3325" max="3325" width="15.44140625" style="4" hidden="1"/>
    <col min="3326" max="3573" width="10.77734375" style="4" hidden="1"/>
    <col min="3574" max="3574" width="5.77734375" style="4" hidden="1"/>
    <col min="3575" max="3575" width="67.21875" style="4" hidden="1"/>
    <col min="3576" max="3580" width="11.44140625" style="4" hidden="1"/>
    <col min="3581" max="3581" width="15.44140625" style="4" hidden="1"/>
    <col min="3582" max="3829" width="10.77734375" style="4" hidden="1"/>
    <col min="3830" max="3830" width="5.77734375" style="4" hidden="1"/>
    <col min="3831" max="3831" width="67.21875" style="4" hidden="1"/>
    <col min="3832" max="3836" width="11.44140625" style="4" hidden="1"/>
    <col min="3837" max="3837" width="15.44140625" style="4" hidden="1"/>
    <col min="3838" max="4085" width="10.77734375" style="4" hidden="1"/>
    <col min="4086" max="4086" width="5.77734375" style="4" hidden="1"/>
    <col min="4087" max="4087" width="67.21875" style="4" hidden="1"/>
    <col min="4088" max="4092" width="11.44140625" style="4" hidden="1"/>
    <col min="4093" max="4093" width="15.44140625" style="4" hidden="1"/>
    <col min="4094" max="4341" width="10.77734375" style="4" hidden="1"/>
    <col min="4342" max="4342" width="5.77734375" style="4" hidden="1"/>
    <col min="4343" max="4343" width="67.21875" style="4" hidden="1"/>
    <col min="4344" max="4348" width="11.44140625" style="4" hidden="1"/>
    <col min="4349" max="4349" width="15.44140625" style="4" hidden="1"/>
    <col min="4350" max="4597" width="10.77734375" style="4" hidden="1"/>
    <col min="4598" max="4598" width="5.77734375" style="4" hidden="1"/>
    <col min="4599" max="4599" width="67.21875" style="4" hidden="1"/>
    <col min="4600" max="4604" width="11.44140625" style="4" hidden="1"/>
    <col min="4605" max="4605" width="15.44140625" style="4" hidden="1"/>
    <col min="4606" max="4853" width="10.77734375" style="4" hidden="1"/>
    <col min="4854" max="4854" width="5.77734375" style="4" hidden="1"/>
    <col min="4855" max="4855" width="67.21875" style="4" hidden="1"/>
    <col min="4856" max="4860" width="11.44140625" style="4" hidden="1"/>
    <col min="4861" max="4861" width="15.44140625" style="4" hidden="1"/>
    <col min="4862" max="5109" width="10.77734375" style="4" hidden="1"/>
    <col min="5110" max="5110" width="5.77734375" style="4" hidden="1"/>
    <col min="5111" max="5111" width="67.21875" style="4" hidden="1"/>
    <col min="5112" max="5116" width="11.44140625" style="4" hidden="1"/>
    <col min="5117" max="5117" width="15.44140625" style="4" hidden="1"/>
    <col min="5118" max="5365" width="10.77734375" style="4" hidden="1"/>
    <col min="5366" max="5366" width="5.77734375" style="4" hidden="1"/>
    <col min="5367" max="5367" width="67.21875" style="4" hidden="1"/>
    <col min="5368" max="5372" width="11.44140625" style="4" hidden="1"/>
    <col min="5373" max="5373" width="15.44140625" style="4" hidden="1"/>
    <col min="5374" max="5621" width="10.77734375" style="4" hidden="1"/>
    <col min="5622" max="5622" width="5.77734375" style="4" hidden="1"/>
    <col min="5623" max="5623" width="67.21875" style="4" hidden="1"/>
    <col min="5624" max="5628" width="11.44140625" style="4" hidden="1"/>
    <col min="5629" max="5629" width="15.44140625" style="4" hidden="1"/>
    <col min="5630" max="5877" width="10.77734375" style="4" hidden="1"/>
    <col min="5878" max="5878" width="5.77734375" style="4" hidden="1"/>
    <col min="5879" max="5879" width="67.21875" style="4" hidden="1"/>
    <col min="5880" max="5884" width="11.44140625" style="4" hidden="1"/>
    <col min="5885" max="5885" width="15.44140625" style="4" hidden="1"/>
    <col min="5886" max="6133" width="10.77734375" style="4" hidden="1"/>
    <col min="6134" max="6134" width="5.77734375" style="4" hidden="1"/>
    <col min="6135" max="6135" width="67.21875" style="4" hidden="1"/>
    <col min="6136" max="6140" width="11.44140625" style="4" hidden="1"/>
    <col min="6141" max="6141" width="15.44140625" style="4" hidden="1"/>
    <col min="6142" max="6389" width="10.77734375" style="4" hidden="1"/>
    <col min="6390" max="6390" width="5.77734375" style="4" hidden="1"/>
    <col min="6391" max="6391" width="67.21875" style="4" hidden="1"/>
    <col min="6392" max="6396" width="11.44140625" style="4" hidden="1"/>
    <col min="6397" max="6397" width="15.44140625" style="4" hidden="1"/>
    <col min="6398" max="6645" width="10.77734375" style="4" hidden="1"/>
    <col min="6646" max="6646" width="5.77734375" style="4" hidden="1"/>
    <col min="6647" max="6647" width="67.21875" style="4" hidden="1"/>
    <col min="6648" max="6652" width="11.44140625" style="4" hidden="1"/>
    <col min="6653" max="6653" width="15.44140625" style="4" hidden="1"/>
    <col min="6654" max="6901" width="10.77734375" style="4" hidden="1"/>
    <col min="6902" max="6902" width="5.77734375" style="4" hidden="1"/>
    <col min="6903" max="6903" width="67.21875" style="4" hidden="1"/>
    <col min="6904" max="6908" width="11.44140625" style="4" hidden="1"/>
    <col min="6909" max="6909" width="15.44140625" style="4" hidden="1"/>
    <col min="6910" max="7157" width="10.77734375" style="4" hidden="1"/>
    <col min="7158" max="7158" width="5.77734375" style="4" hidden="1"/>
    <col min="7159" max="7159" width="67.21875" style="4" hidden="1"/>
    <col min="7160" max="7164" width="11.44140625" style="4" hidden="1"/>
    <col min="7165" max="7165" width="15.44140625" style="4" hidden="1"/>
    <col min="7166" max="7413" width="10.77734375" style="4" hidden="1"/>
    <col min="7414" max="7414" width="5.77734375" style="4" hidden="1"/>
    <col min="7415" max="7415" width="67.21875" style="4" hidden="1"/>
    <col min="7416" max="7420" width="11.44140625" style="4" hidden="1"/>
    <col min="7421" max="7421" width="15.44140625" style="4" hidden="1"/>
    <col min="7422" max="7669" width="10.77734375" style="4" hidden="1"/>
    <col min="7670" max="7670" width="5.77734375" style="4" hidden="1"/>
    <col min="7671" max="7671" width="67.21875" style="4" hidden="1"/>
    <col min="7672" max="7676" width="11.44140625" style="4" hidden="1"/>
    <col min="7677" max="7677" width="15.44140625" style="4" hidden="1"/>
    <col min="7678" max="7925" width="10.77734375" style="4" hidden="1"/>
    <col min="7926" max="7926" width="5.77734375" style="4" hidden="1"/>
    <col min="7927" max="7927" width="67.21875" style="4" hidden="1"/>
    <col min="7928" max="7932" width="11.44140625" style="4" hidden="1"/>
    <col min="7933" max="7933" width="15.44140625" style="4" hidden="1"/>
    <col min="7934" max="8181" width="10.77734375" style="4" hidden="1"/>
    <col min="8182" max="8182" width="5.77734375" style="4" hidden="1"/>
    <col min="8183" max="8183" width="67.21875" style="4" hidden="1"/>
    <col min="8184" max="8188" width="11.44140625" style="4" hidden="1"/>
    <col min="8189" max="8189" width="15.44140625" style="4" hidden="1"/>
    <col min="8190" max="8437" width="10.77734375" style="4" hidden="1"/>
    <col min="8438" max="8438" width="5.77734375" style="4" hidden="1"/>
    <col min="8439" max="8439" width="67.21875" style="4" hidden="1"/>
    <col min="8440" max="8444" width="11.44140625" style="4" hidden="1"/>
    <col min="8445" max="8445" width="15.44140625" style="4" hidden="1"/>
    <col min="8446" max="8693" width="10.77734375" style="4" hidden="1"/>
    <col min="8694" max="8694" width="5.77734375" style="4" hidden="1"/>
    <col min="8695" max="8695" width="67.21875" style="4" hidden="1"/>
    <col min="8696" max="8700" width="11.44140625" style="4" hidden="1"/>
    <col min="8701" max="8701" width="15.44140625" style="4" hidden="1"/>
    <col min="8702" max="8949" width="10.77734375" style="4" hidden="1"/>
    <col min="8950" max="8950" width="5.77734375" style="4" hidden="1"/>
    <col min="8951" max="8951" width="67.21875" style="4" hidden="1"/>
    <col min="8952" max="8956" width="11.44140625" style="4" hidden="1"/>
    <col min="8957" max="8957" width="15.44140625" style="4" hidden="1"/>
    <col min="8958" max="9205" width="10.77734375" style="4" hidden="1"/>
    <col min="9206" max="9206" width="5.77734375" style="4" hidden="1"/>
    <col min="9207" max="9207" width="67.21875" style="4" hidden="1"/>
    <col min="9208" max="9212" width="11.44140625" style="4" hidden="1"/>
    <col min="9213" max="9213" width="15.44140625" style="4" hidden="1"/>
    <col min="9214" max="9461" width="10.77734375" style="4" hidden="1"/>
    <col min="9462" max="9462" width="5.77734375" style="4" hidden="1"/>
    <col min="9463" max="9463" width="67.21875" style="4" hidden="1"/>
    <col min="9464" max="9468" width="11.44140625" style="4" hidden="1"/>
    <col min="9469" max="9469" width="15.44140625" style="4" hidden="1"/>
    <col min="9470" max="9717" width="10.77734375" style="4" hidden="1"/>
    <col min="9718" max="9718" width="5.77734375" style="4" hidden="1"/>
    <col min="9719" max="9719" width="67.21875" style="4" hidden="1"/>
    <col min="9720" max="9724" width="11.44140625" style="4" hidden="1"/>
    <col min="9725" max="9725" width="15.44140625" style="4" hidden="1"/>
    <col min="9726" max="9973" width="10.77734375" style="4" hidden="1"/>
    <col min="9974" max="9974" width="5.77734375" style="4" hidden="1"/>
    <col min="9975" max="9975" width="67.21875" style="4" hidden="1"/>
    <col min="9976" max="9980" width="11.44140625" style="4" hidden="1"/>
    <col min="9981" max="9981" width="15.44140625" style="4" hidden="1"/>
    <col min="9982" max="10229" width="10.77734375" style="4" hidden="1"/>
    <col min="10230" max="10230" width="5.77734375" style="4" hidden="1"/>
    <col min="10231" max="10231" width="67.21875" style="4" hidden="1"/>
    <col min="10232" max="10236" width="11.44140625" style="4" hidden="1"/>
    <col min="10237" max="10237" width="15.44140625" style="4" hidden="1"/>
    <col min="10238" max="10485" width="10.77734375" style="4" hidden="1"/>
    <col min="10486" max="10486" width="5.77734375" style="4" hidden="1"/>
    <col min="10487" max="10487" width="67.21875" style="4" hidden="1"/>
    <col min="10488" max="10492" width="11.44140625" style="4" hidden="1"/>
    <col min="10493" max="10493" width="15.44140625" style="4" hidden="1"/>
    <col min="10494" max="10741" width="10.77734375" style="4" hidden="1"/>
    <col min="10742" max="10742" width="5.77734375" style="4" hidden="1"/>
    <col min="10743" max="10743" width="67.21875" style="4" hidden="1"/>
    <col min="10744" max="10748" width="11.44140625" style="4" hidden="1"/>
    <col min="10749" max="10749" width="15.44140625" style="4" hidden="1"/>
    <col min="10750" max="10997" width="10.77734375" style="4" hidden="1"/>
    <col min="10998" max="10998" width="5.77734375" style="4" hidden="1"/>
    <col min="10999" max="10999" width="67.21875" style="4" hidden="1"/>
    <col min="11000" max="11004" width="11.44140625" style="4" hidden="1"/>
    <col min="11005" max="11005" width="15.44140625" style="4" hidden="1"/>
    <col min="11006" max="11253" width="10.77734375" style="4" hidden="1"/>
    <col min="11254" max="11254" width="5.77734375" style="4" hidden="1"/>
    <col min="11255" max="11255" width="67.21875" style="4" hidden="1"/>
    <col min="11256" max="11260" width="11.44140625" style="4" hidden="1"/>
    <col min="11261" max="11261" width="15.44140625" style="4" hidden="1"/>
    <col min="11262" max="11509" width="10.77734375" style="4" hidden="1"/>
    <col min="11510" max="11510" width="5.77734375" style="4" hidden="1"/>
    <col min="11511" max="11511" width="67.21875" style="4" hidden="1"/>
    <col min="11512" max="11516" width="11.44140625" style="4" hidden="1"/>
    <col min="11517" max="11517" width="15.44140625" style="4" hidden="1"/>
    <col min="11518" max="11765" width="10.77734375" style="4" hidden="1"/>
    <col min="11766" max="11766" width="5.77734375" style="4" hidden="1"/>
    <col min="11767" max="11767" width="67.21875" style="4" hidden="1"/>
    <col min="11768" max="11772" width="11.44140625" style="4" hidden="1"/>
    <col min="11773" max="11773" width="15.44140625" style="4" hidden="1"/>
    <col min="11774" max="12021" width="10.77734375" style="4" hidden="1"/>
    <col min="12022" max="12022" width="5.77734375" style="4" hidden="1"/>
    <col min="12023" max="12023" width="67.21875" style="4" hidden="1"/>
    <col min="12024" max="12028" width="11.44140625" style="4" hidden="1"/>
    <col min="12029" max="12029" width="15.44140625" style="4" hidden="1"/>
    <col min="12030" max="12277" width="10.77734375" style="4" hidden="1"/>
    <col min="12278" max="12278" width="5.77734375" style="4" hidden="1"/>
    <col min="12279" max="12279" width="67.21875" style="4" hidden="1"/>
    <col min="12280" max="12284" width="11.44140625" style="4" hidden="1"/>
    <col min="12285" max="12285" width="15.44140625" style="4" hidden="1"/>
    <col min="12286" max="12533" width="10.77734375" style="4" hidden="1"/>
    <col min="12534" max="12534" width="5.77734375" style="4" hidden="1"/>
    <col min="12535" max="12535" width="67.21875" style="4" hidden="1"/>
    <col min="12536" max="12540" width="11.44140625" style="4" hidden="1"/>
    <col min="12541" max="12541" width="15.44140625" style="4" hidden="1"/>
    <col min="12542" max="12789" width="10.77734375" style="4" hidden="1"/>
    <col min="12790" max="12790" width="5.77734375" style="4" hidden="1"/>
    <col min="12791" max="12791" width="67.21875" style="4" hidden="1"/>
    <col min="12792" max="12796" width="11.44140625" style="4" hidden="1"/>
    <col min="12797" max="12797" width="15.44140625" style="4" hidden="1"/>
    <col min="12798" max="13045" width="10.77734375" style="4" hidden="1"/>
    <col min="13046" max="13046" width="5.77734375" style="4" hidden="1"/>
    <col min="13047" max="13047" width="67.21875" style="4" hidden="1"/>
    <col min="13048" max="13052" width="11.44140625" style="4" hidden="1"/>
    <col min="13053" max="13053" width="15.44140625" style="4" hidden="1"/>
    <col min="13054" max="13301" width="10.77734375" style="4" hidden="1"/>
    <col min="13302" max="13302" width="5.77734375" style="4" hidden="1"/>
    <col min="13303" max="13303" width="67.21875" style="4" hidden="1"/>
    <col min="13304" max="13308" width="11.44140625" style="4" hidden="1"/>
    <col min="13309" max="13309" width="15.44140625" style="4" hidden="1"/>
    <col min="13310" max="13557" width="10.77734375" style="4" hidden="1"/>
    <col min="13558" max="13558" width="5.77734375" style="4" hidden="1"/>
    <col min="13559" max="13559" width="67.21875" style="4" hidden="1"/>
    <col min="13560" max="13564" width="11.44140625" style="4" hidden="1"/>
    <col min="13565" max="13565" width="15.44140625" style="4" hidden="1"/>
    <col min="13566" max="13813" width="10.77734375" style="4" hidden="1"/>
    <col min="13814" max="13814" width="5.77734375" style="4" hidden="1"/>
    <col min="13815" max="13815" width="67.21875" style="4" hidden="1"/>
    <col min="13816" max="13820" width="11.44140625" style="4" hidden="1"/>
    <col min="13821" max="13821" width="15.44140625" style="4" hidden="1"/>
    <col min="13822" max="14069" width="10.77734375" style="4" hidden="1"/>
    <col min="14070" max="14070" width="5.77734375" style="4" hidden="1"/>
    <col min="14071" max="14071" width="67.21875" style="4" hidden="1"/>
    <col min="14072" max="14076" width="11.44140625" style="4" hidden="1"/>
    <col min="14077" max="14077" width="15.44140625" style="4" hidden="1"/>
    <col min="14078" max="14325" width="10.77734375" style="4" hidden="1"/>
    <col min="14326" max="14326" width="5.77734375" style="4" hidden="1"/>
    <col min="14327" max="14327" width="67.21875" style="4" hidden="1"/>
    <col min="14328" max="14332" width="11.44140625" style="4" hidden="1"/>
    <col min="14333" max="14333" width="15.44140625" style="4" hidden="1"/>
    <col min="14334" max="14581" width="10.77734375" style="4" hidden="1"/>
    <col min="14582" max="14582" width="5.77734375" style="4" hidden="1"/>
    <col min="14583" max="14583" width="67.21875" style="4" hidden="1"/>
    <col min="14584" max="14588" width="11.44140625" style="4" hidden="1"/>
    <col min="14589" max="14589" width="15.44140625" style="4" hidden="1"/>
    <col min="14590" max="14837" width="10.77734375" style="4" hidden="1"/>
    <col min="14838" max="14838" width="5.77734375" style="4" hidden="1"/>
    <col min="14839" max="14839" width="67.21875" style="4" hidden="1"/>
    <col min="14840" max="14844" width="11.44140625" style="4" hidden="1"/>
    <col min="14845" max="14845" width="15.44140625" style="4" hidden="1"/>
    <col min="14846" max="15093" width="10.77734375" style="4" hidden="1"/>
    <col min="15094" max="15094" width="5.77734375" style="4" hidden="1"/>
    <col min="15095" max="15095" width="67.21875" style="4" hidden="1"/>
    <col min="15096" max="15100" width="11.44140625" style="4" hidden="1"/>
    <col min="15101" max="15101" width="15.44140625" style="4" hidden="1"/>
    <col min="15102" max="15349" width="10.77734375" style="4" hidden="1"/>
    <col min="15350" max="15350" width="5.77734375" style="4" hidden="1"/>
    <col min="15351" max="15351" width="67.21875" style="4" hidden="1"/>
    <col min="15352" max="15356" width="11.44140625" style="4" hidden="1"/>
    <col min="15357" max="15357" width="15.44140625" style="4" hidden="1"/>
    <col min="15358" max="15605" width="10.77734375" style="4" hidden="1"/>
    <col min="15606" max="15606" width="5.77734375" style="4" hidden="1"/>
    <col min="15607" max="15607" width="67.21875" style="4" hidden="1"/>
    <col min="15608" max="15612" width="11.44140625" style="4" hidden="1"/>
    <col min="15613" max="15613" width="15.44140625" style="4" hidden="1"/>
    <col min="15614" max="15861" width="10.77734375" style="4" hidden="1"/>
    <col min="15862" max="15862" width="5.77734375" style="4" hidden="1"/>
    <col min="15863" max="15863" width="67.21875" style="4" hidden="1"/>
    <col min="15864" max="15868" width="11.44140625" style="4" hidden="1"/>
    <col min="15869" max="15869" width="15.44140625" style="4" hidden="1"/>
    <col min="15870" max="16117" width="10.77734375" style="4" hidden="1"/>
    <col min="16118" max="16118" width="5.77734375" style="4" hidden="1"/>
    <col min="16119" max="16119" width="67.21875" style="4" hidden="1"/>
    <col min="16120" max="16124" width="11.44140625" style="4" hidden="1"/>
    <col min="16125" max="16129" width="15.44140625" style="4" hidden="1"/>
    <col min="16130" max="16384" width="10.77734375" style="4" hidden="1"/>
  </cols>
  <sheetData>
    <row r="1" spans="2:12" s="1" customFormat="1" ht="18" customHeight="1" thickBot="1" x14ac:dyDescent="0.35">
      <c r="B1" s="7"/>
      <c r="E1" s="2"/>
      <c r="F1" s="2"/>
      <c r="G1" s="2"/>
      <c r="H1" s="2"/>
      <c r="K1" s="2"/>
      <c r="L1" s="2"/>
    </row>
    <row r="2" spans="2:12" s="1" customFormat="1" ht="47.25" customHeight="1" x14ac:dyDescent="0.3">
      <c r="B2" s="45" t="s">
        <v>40</v>
      </c>
      <c r="C2" s="46"/>
      <c r="D2" s="46"/>
      <c r="E2" s="46"/>
      <c r="F2" s="46"/>
      <c r="G2" s="46"/>
      <c r="H2" s="47"/>
    </row>
    <row r="3" spans="2:12" s="1" customFormat="1" ht="4.5" customHeight="1" x14ac:dyDescent="0.3">
      <c r="B3" s="15"/>
      <c r="C3" s="16"/>
      <c r="D3" s="16"/>
      <c r="E3" s="17"/>
      <c r="F3" s="17"/>
      <c r="G3" s="17"/>
      <c r="H3" s="18"/>
    </row>
    <row r="4" spans="2:12" s="1" customFormat="1" ht="45" customHeight="1" x14ac:dyDescent="0.3">
      <c r="B4" s="48" t="s">
        <v>70</v>
      </c>
      <c r="C4" s="49"/>
      <c r="D4" s="49"/>
      <c r="E4" s="49"/>
      <c r="F4" s="49"/>
      <c r="G4" s="49"/>
      <c r="H4" s="50"/>
    </row>
    <row r="5" spans="2:12" s="1" customFormat="1" ht="5.25" customHeight="1" x14ac:dyDescent="0.3">
      <c r="B5" s="19"/>
      <c r="C5" s="20"/>
      <c r="D5" s="20"/>
      <c r="E5" s="20"/>
      <c r="F5" s="20"/>
      <c r="G5" s="20"/>
      <c r="H5" s="21"/>
    </row>
    <row r="6" spans="2:12" s="1" customFormat="1" ht="14.25" customHeight="1" x14ac:dyDescent="0.3">
      <c r="B6" s="55" t="s">
        <v>0</v>
      </c>
      <c r="C6" s="56"/>
      <c r="D6" s="56" t="s">
        <v>1</v>
      </c>
      <c r="E6" s="56"/>
      <c r="F6" s="56"/>
      <c r="G6" s="56" t="s">
        <v>2</v>
      </c>
      <c r="H6" s="57"/>
    </row>
    <row r="7" spans="2:12" s="1" customFormat="1" ht="18.75" customHeight="1" x14ac:dyDescent="0.3">
      <c r="B7" s="51" t="s">
        <v>49</v>
      </c>
      <c r="C7" s="52"/>
      <c r="D7" s="52" t="s">
        <v>52</v>
      </c>
      <c r="E7" s="52"/>
      <c r="F7" s="52"/>
      <c r="G7" s="53" t="s">
        <v>54</v>
      </c>
      <c r="H7" s="54"/>
    </row>
    <row r="8" spans="2:12" s="1" customFormat="1" ht="14.25" customHeight="1" x14ac:dyDescent="0.3">
      <c r="B8" s="58" t="s">
        <v>3</v>
      </c>
      <c r="C8" s="59"/>
      <c r="D8" s="56" t="s">
        <v>4</v>
      </c>
      <c r="E8" s="56"/>
      <c r="F8" s="56"/>
      <c r="G8" s="56" t="s">
        <v>5</v>
      </c>
      <c r="H8" s="57"/>
    </row>
    <row r="9" spans="2:12" s="1" customFormat="1" ht="18.75" customHeight="1" x14ac:dyDescent="0.3">
      <c r="B9" s="51" t="s">
        <v>50</v>
      </c>
      <c r="C9" s="52"/>
      <c r="D9" s="52" t="s">
        <v>53</v>
      </c>
      <c r="E9" s="52"/>
      <c r="F9" s="52"/>
      <c r="G9" s="52">
        <v>304831307</v>
      </c>
      <c r="H9" s="54"/>
    </row>
    <row r="10" spans="2:12" s="1" customFormat="1" ht="14.25" customHeight="1" x14ac:dyDescent="0.3">
      <c r="B10" s="55" t="s">
        <v>6</v>
      </c>
      <c r="C10" s="56"/>
      <c r="D10" s="56" t="s">
        <v>7</v>
      </c>
      <c r="E10" s="56"/>
      <c r="F10" s="56"/>
      <c r="G10" s="56" t="s">
        <v>8</v>
      </c>
      <c r="H10" s="57"/>
    </row>
    <row r="11" spans="2:12" s="1" customFormat="1" ht="18.75" customHeight="1" x14ac:dyDescent="0.3">
      <c r="B11" s="51" t="s">
        <v>51</v>
      </c>
      <c r="C11" s="52"/>
      <c r="D11" s="52"/>
      <c r="E11" s="52"/>
      <c r="F11" s="52"/>
      <c r="G11" s="60">
        <v>45852</v>
      </c>
      <c r="H11" s="54"/>
    </row>
    <row r="12" spans="2:12" s="1" customFormat="1" ht="136.05000000000001" customHeight="1" x14ac:dyDescent="0.3">
      <c r="B12" s="61" t="s">
        <v>18</v>
      </c>
      <c r="C12" s="62"/>
      <c r="D12" s="62"/>
      <c r="E12" s="62"/>
      <c r="F12" s="62"/>
      <c r="G12" s="62"/>
      <c r="H12" s="63"/>
    </row>
    <row r="13" spans="2:12" s="1" customFormat="1" ht="47.25" customHeight="1" x14ac:dyDescent="0.3">
      <c r="B13" s="64" t="s">
        <v>15</v>
      </c>
      <c r="C13" s="65"/>
      <c r="D13" s="65"/>
      <c r="E13" s="65"/>
      <c r="F13" s="65"/>
      <c r="G13" s="65"/>
      <c r="H13" s="66"/>
    </row>
    <row r="14" spans="2:12" s="3" customFormat="1" ht="44.25" customHeight="1" x14ac:dyDescent="0.3">
      <c r="B14" s="22" t="s">
        <v>9</v>
      </c>
      <c r="C14" s="10" t="s">
        <v>10</v>
      </c>
      <c r="D14" s="10" t="s">
        <v>16</v>
      </c>
      <c r="E14" s="11" t="s">
        <v>20</v>
      </c>
      <c r="F14" s="10" t="s">
        <v>11</v>
      </c>
      <c r="G14" s="10" t="s">
        <v>19</v>
      </c>
      <c r="H14" s="23" t="s">
        <v>12</v>
      </c>
    </row>
    <row r="15" spans="2:12" ht="13.2" x14ac:dyDescent="0.25">
      <c r="B15" s="24">
        <v>1</v>
      </c>
      <c r="C15" s="13" t="s">
        <v>22</v>
      </c>
      <c r="D15" s="12" t="s">
        <v>16</v>
      </c>
      <c r="E15" s="9">
        <v>1</v>
      </c>
      <c r="F15" s="30">
        <v>0.19</v>
      </c>
      <c r="G15" s="31">
        <v>192000</v>
      </c>
      <c r="H15" s="25">
        <f>ROUND(G15*(1+$F15),0)</f>
        <v>228480</v>
      </c>
    </row>
    <row r="16" spans="2:12" ht="13.2" x14ac:dyDescent="0.25">
      <c r="B16" s="24">
        <v>2</v>
      </c>
      <c r="C16" s="13" t="s">
        <v>23</v>
      </c>
      <c r="D16" s="12" t="s">
        <v>16</v>
      </c>
      <c r="E16" s="9">
        <v>1</v>
      </c>
      <c r="F16" s="30">
        <v>0.19</v>
      </c>
      <c r="G16" s="31">
        <v>412000</v>
      </c>
      <c r="H16" s="25">
        <f t="shared" ref="H16:H27" si="0">ROUND(G16*(1+$F16),0)</f>
        <v>490280</v>
      </c>
    </row>
    <row r="17" spans="2:12" ht="13.2" x14ac:dyDescent="0.25">
      <c r="B17" s="24">
        <v>3</v>
      </c>
      <c r="C17" s="13" t="s">
        <v>24</v>
      </c>
      <c r="D17" s="12" t="s">
        <v>39</v>
      </c>
      <c r="E17" s="9">
        <v>1</v>
      </c>
      <c r="F17" s="30">
        <v>0.19</v>
      </c>
      <c r="G17" s="31">
        <v>52000</v>
      </c>
      <c r="H17" s="25">
        <f t="shared" si="0"/>
        <v>61880</v>
      </c>
    </row>
    <row r="18" spans="2:12" ht="13.2" x14ac:dyDescent="0.25">
      <c r="B18" s="24">
        <v>4</v>
      </c>
      <c r="C18" s="13" t="s">
        <v>25</v>
      </c>
      <c r="D18" s="12" t="s">
        <v>35</v>
      </c>
      <c r="E18" s="9">
        <v>1</v>
      </c>
      <c r="F18" s="30">
        <v>0.19</v>
      </c>
      <c r="G18" s="31">
        <v>155000</v>
      </c>
      <c r="H18" s="25">
        <f t="shared" si="0"/>
        <v>184450</v>
      </c>
    </row>
    <row r="19" spans="2:12" ht="26.4" x14ac:dyDescent="0.25">
      <c r="B19" s="24">
        <v>5</v>
      </c>
      <c r="C19" s="13" t="s">
        <v>26</v>
      </c>
      <c r="D19" s="12" t="s">
        <v>16</v>
      </c>
      <c r="E19" s="9">
        <v>1</v>
      </c>
      <c r="F19" s="30">
        <v>0.19</v>
      </c>
      <c r="G19" s="31">
        <v>92000</v>
      </c>
      <c r="H19" s="25">
        <f t="shared" si="0"/>
        <v>109480</v>
      </c>
    </row>
    <row r="20" spans="2:12" ht="13.2" x14ac:dyDescent="0.25">
      <c r="B20" s="24">
        <v>6</v>
      </c>
      <c r="C20" s="13" t="s">
        <v>27</v>
      </c>
      <c r="D20" s="12" t="s">
        <v>34</v>
      </c>
      <c r="E20" s="9">
        <v>1</v>
      </c>
      <c r="F20" s="30">
        <v>0.19</v>
      </c>
      <c r="G20" s="31">
        <v>68000</v>
      </c>
      <c r="H20" s="25">
        <f t="shared" si="0"/>
        <v>80920</v>
      </c>
    </row>
    <row r="21" spans="2:12" ht="13.2" x14ac:dyDescent="0.25">
      <c r="B21" s="24">
        <v>7</v>
      </c>
      <c r="C21" s="13" t="s">
        <v>28</v>
      </c>
      <c r="D21" s="12" t="s">
        <v>16</v>
      </c>
      <c r="E21" s="9">
        <v>1</v>
      </c>
      <c r="F21" s="30">
        <v>0.19</v>
      </c>
      <c r="G21" s="31">
        <v>98000</v>
      </c>
      <c r="H21" s="25">
        <f t="shared" si="0"/>
        <v>116620</v>
      </c>
    </row>
    <row r="22" spans="2:12" ht="52.8" x14ac:dyDescent="0.25">
      <c r="B22" s="24">
        <v>8</v>
      </c>
      <c r="C22" s="13" t="s">
        <v>29</v>
      </c>
      <c r="D22" s="12" t="s">
        <v>16</v>
      </c>
      <c r="E22" s="9">
        <v>1</v>
      </c>
      <c r="F22" s="30">
        <v>0.19</v>
      </c>
      <c r="G22" s="31">
        <v>78000</v>
      </c>
      <c r="H22" s="25">
        <f t="shared" si="0"/>
        <v>92820</v>
      </c>
    </row>
    <row r="23" spans="2:12" ht="26.4" x14ac:dyDescent="0.25">
      <c r="B23" s="24">
        <v>9</v>
      </c>
      <c r="C23" s="13" t="s">
        <v>36</v>
      </c>
      <c r="D23" s="12" t="s">
        <v>16</v>
      </c>
      <c r="E23" s="9">
        <v>1</v>
      </c>
      <c r="F23" s="30">
        <v>0.19</v>
      </c>
      <c r="G23" s="31">
        <v>82000</v>
      </c>
      <c r="H23" s="25">
        <f t="shared" si="0"/>
        <v>97580</v>
      </c>
    </row>
    <row r="24" spans="2:12" ht="26.4" x14ac:dyDescent="0.25">
      <c r="B24" s="24">
        <v>10</v>
      </c>
      <c r="C24" s="13" t="s">
        <v>30</v>
      </c>
      <c r="D24" s="12" t="s">
        <v>37</v>
      </c>
      <c r="E24" s="9">
        <v>1</v>
      </c>
      <c r="F24" s="30">
        <v>0.19</v>
      </c>
      <c r="G24" s="31">
        <v>92000</v>
      </c>
      <c r="H24" s="25">
        <f t="shared" si="0"/>
        <v>109480</v>
      </c>
    </row>
    <row r="25" spans="2:12" ht="26.4" x14ac:dyDescent="0.25">
      <c r="B25" s="24">
        <v>11</v>
      </c>
      <c r="C25" s="13" t="s">
        <v>31</v>
      </c>
      <c r="D25" s="12" t="s">
        <v>38</v>
      </c>
      <c r="E25" s="9">
        <v>1</v>
      </c>
      <c r="F25" s="30">
        <v>0.19</v>
      </c>
      <c r="G25" s="31">
        <v>8000</v>
      </c>
      <c r="H25" s="25">
        <f t="shared" si="0"/>
        <v>9520</v>
      </c>
    </row>
    <row r="26" spans="2:12" ht="13.2" x14ac:dyDescent="0.25">
      <c r="B26" s="24">
        <v>12</v>
      </c>
      <c r="C26" s="13" t="s">
        <v>32</v>
      </c>
      <c r="D26" s="12" t="s">
        <v>16</v>
      </c>
      <c r="E26" s="9">
        <v>1</v>
      </c>
      <c r="F26" s="30">
        <v>0.19</v>
      </c>
      <c r="G26" s="31">
        <v>29000</v>
      </c>
      <c r="H26" s="25">
        <f t="shared" si="0"/>
        <v>34510</v>
      </c>
    </row>
    <row r="27" spans="2:12" ht="26.4" x14ac:dyDescent="0.25">
      <c r="B27" s="24">
        <v>13</v>
      </c>
      <c r="C27" s="13" t="s">
        <v>33</v>
      </c>
      <c r="D27" s="12" t="s">
        <v>16</v>
      </c>
      <c r="E27" s="9">
        <v>1</v>
      </c>
      <c r="F27" s="30">
        <v>0.19</v>
      </c>
      <c r="G27" s="31">
        <v>12000</v>
      </c>
      <c r="H27" s="25">
        <f t="shared" si="0"/>
        <v>14280</v>
      </c>
    </row>
    <row r="28" spans="2:12" s="1" customFormat="1" ht="19.05" customHeight="1" x14ac:dyDescent="0.3">
      <c r="B28" s="26"/>
      <c r="C28" s="27"/>
      <c r="D28" s="27"/>
      <c r="E28" s="27"/>
      <c r="F28" s="27"/>
      <c r="G28" s="14" t="s">
        <v>21</v>
      </c>
      <c r="H28" s="28">
        <f>SUM(H15:H27)</f>
        <v>1630300</v>
      </c>
      <c r="I28" s="5"/>
      <c r="J28" s="6"/>
      <c r="K28" s="6"/>
      <c r="L28" s="6"/>
    </row>
    <row r="29" spans="2:12" s="1" customFormat="1" ht="12" customHeight="1" x14ac:dyDescent="0.3">
      <c r="B29" s="26"/>
      <c r="C29" s="27"/>
      <c r="D29" s="27"/>
      <c r="E29" s="27"/>
      <c r="F29" s="27"/>
      <c r="G29" s="27"/>
      <c r="H29" s="29"/>
      <c r="I29" s="5"/>
      <c r="J29" s="6"/>
      <c r="K29" s="6"/>
      <c r="L29" s="6"/>
    </row>
    <row r="30" spans="2:12" s="1" customFormat="1" ht="15.75" customHeight="1" x14ac:dyDescent="0.3">
      <c r="B30" s="67" t="s">
        <v>13</v>
      </c>
      <c r="C30" s="68"/>
      <c r="D30" s="68"/>
      <c r="E30" s="68"/>
      <c r="F30" s="68"/>
      <c r="G30" s="68"/>
      <c r="H30" s="69"/>
    </row>
    <row r="31" spans="2:12" s="1" customFormat="1" ht="67.05" customHeight="1" x14ac:dyDescent="0.3">
      <c r="B31" s="70" t="s">
        <v>17</v>
      </c>
      <c r="C31" s="71"/>
      <c r="D31" s="71"/>
      <c r="E31" s="71"/>
      <c r="F31" s="71"/>
      <c r="G31" s="71"/>
      <c r="H31" s="72"/>
    </row>
    <row r="32" spans="2:12" s="1" customFormat="1" ht="37.049999999999997" customHeight="1" thickBot="1" x14ac:dyDescent="0.35">
      <c r="B32" s="73" t="s">
        <v>14</v>
      </c>
      <c r="C32" s="74"/>
      <c r="D32" s="74"/>
      <c r="E32" s="74"/>
      <c r="F32" s="74"/>
      <c r="G32" s="74"/>
      <c r="H32" s="75"/>
    </row>
    <row r="33" spans="2:8" s="1" customFormat="1" ht="13.2" hidden="1" x14ac:dyDescent="0.3">
      <c r="B33" s="7"/>
      <c r="E33" s="2"/>
      <c r="F33" s="2"/>
      <c r="G33" s="2"/>
      <c r="H33" s="2"/>
    </row>
    <row r="34" spans="2:8" ht="12.75" customHeight="1" x14ac:dyDescent="0.25"/>
    <row r="35" spans="2:8" ht="12.75" hidden="1" customHeight="1" x14ac:dyDescent="0.25"/>
    <row r="36" spans="2:8" ht="12.75" hidden="1" customHeight="1" x14ac:dyDescent="0.25"/>
    <row r="37" spans="2:8" ht="12.75" hidden="1" customHeight="1" x14ac:dyDescent="0.25"/>
    <row r="38" spans="2:8" ht="12.75" hidden="1" customHeight="1" x14ac:dyDescent="0.25"/>
    <row r="39" spans="2:8" ht="12.75" hidden="1" customHeight="1" x14ac:dyDescent="0.25"/>
    <row r="40" spans="2:8" ht="13.2" hidden="1" x14ac:dyDescent="0.25"/>
    <row r="41" spans="2:8" ht="13.2" hidden="1" x14ac:dyDescent="0.25"/>
    <row r="42" spans="2:8" ht="12.75" hidden="1" customHeight="1" x14ac:dyDescent="0.25"/>
    <row r="52" ht="12.75" hidden="1" customHeight="1" x14ac:dyDescent="0.25"/>
    <row r="53" ht="12.75" hidden="1" customHeight="1" x14ac:dyDescent="0.25"/>
    <row r="54" ht="12.75" hidden="1" customHeight="1" x14ac:dyDescent="0.25"/>
    <row r="55" ht="12.75" hidden="1" customHeight="1" x14ac:dyDescent="0.25"/>
    <row r="56" ht="12.75" hidden="1" customHeight="1" x14ac:dyDescent="0.25"/>
    <row r="57" ht="12.75" hidden="1" customHeight="1" x14ac:dyDescent="0.25"/>
    <row r="58" ht="12.75" hidden="1" customHeight="1" x14ac:dyDescent="0.25"/>
    <row r="59" ht="12.75" hidden="1" customHeight="1" x14ac:dyDescent="0.25"/>
    <row r="60" ht="12.75" hidden="1" customHeight="1" x14ac:dyDescent="0.25"/>
    <row r="61" ht="12.75" hidden="1" customHeight="1" x14ac:dyDescent="0.25"/>
    <row r="62" ht="12.75" hidden="1" customHeight="1" x14ac:dyDescent="0.25"/>
    <row r="63" ht="12.75" hidden="1" customHeight="1" x14ac:dyDescent="0.25"/>
    <row r="64" ht="12.75" hidden="1" customHeight="1" x14ac:dyDescent="0.25"/>
    <row r="65" ht="12.75" hidden="1" customHeight="1" x14ac:dyDescent="0.25"/>
    <row r="66" ht="12.75" hidden="1" customHeight="1" x14ac:dyDescent="0.25"/>
    <row r="67" ht="12.75" hidden="1" customHeight="1" x14ac:dyDescent="0.25"/>
    <row r="68" ht="12.75" hidden="1" customHeight="1" x14ac:dyDescent="0.25"/>
    <row r="69" ht="12.75" hidden="1" customHeight="1" x14ac:dyDescent="0.25"/>
    <row r="70" ht="12.75" hidden="1" customHeight="1" x14ac:dyDescent="0.25"/>
    <row r="71" ht="12.75" hidden="1" customHeight="1" x14ac:dyDescent="0.25"/>
    <row r="72" ht="12.75" hidden="1" customHeight="1" x14ac:dyDescent="0.25"/>
    <row r="73" ht="12.75" hidden="1" customHeight="1" x14ac:dyDescent="0.25"/>
    <row r="74" ht="12.75" hidden="1" customHeight="1" x14ac:dyDescent="0.25"/>
    <row r="75" ht="12.75" hidden="1" customHeight="1" x14ac:dyDescent="0.25"/>
    <row r="76" ht="12.75" hidden="1" customHeight="1" x14ac:dyDescent="0.25"/>
    <row r="77" ht="12.75" hidden="1" customHeight="1" x14ac:dyDescent="0.25"/>
    <row r="78" ht="12.75" hidden="1" customHeight="1" x14ac:dyDescent="0.25"/>
    <row r="79" ht="12.75" hidden="1" customHeight="1" x14ac:dyDescent="0.25"/>
    <row r="80" ht="12.75" hidden="1" customHeight="1" x14ac:dyDescent="0.25"/>
    <row r="81" ht="12.75" hidden="1" customHeight="1" x14ac:dyDescent="0.25"/>
    <row r="82" ht="12.75" hidden="1" customHeight="1" x14ac:dyDescent="0.25"/>
    <row r="83" ht="12.75" hidden="1" customHeight="1" x14ac:dyDescent="0.25"/>
    <row r="84" ht="12.75" hidden="1" customHeight="1" x14ac:dyDescent="0.25"/>
    <row r="85" ht="12.75" hidden="1" customHeight="1" x14ac:dyDescent="0.25"/>
    <row r="86" ht="12.75" hidden="1" customHeight="1" x14ac:dyDescent="0.25"/>
    <row r="87" ht="12.75" hidden="1" customHeight="1" x14ac:dyDescent="0.25"/>
    <row r="88" ht="12.75" hidden="1" customHeight="1" x14ac:dyDescent="0.25"/>
    <row r="89" ht="12.75" hidden="1" customHeight="1" x14ac:dyDescent="0.25"/>
    <row r="90" ht="12.75" hidden="1" customHeight="1" x14ac:dyDescent="0.25"/>
    <row r="91" ht="12.75" hidden="1" customHeight="1" x14ac:dyDescent="0.25"/>
    <row r="92" ht="12.75" hidden="1" customHeight="1" x14ac:dyDescent="0.25"/>
    <row r="93" ht="12.75" hidden="1" customHeight="1" x14ac:dyDescent="0.25"/>
    <row r="94" ht="12.75" hidden="1" customHeight="1" x14ac:dyDescent="0.25"/>
    <row r="95" ht="12.75" hidden="1" customHeight="1" x14ac:dyDescent="0.25"/>
    <row r="96" ht="12.75" hidden="1" customHeight="1" x14ac:dyDescent="0.25"/>
    <row r="97" ht="12.75" hidden="1" customHeight="1" x14ac:dyDescent="0.25"/>
    <row r="98" ht="12.75" hidden="1" customHeight="1" x14ac:dyDescent="0.25"/>
    <row r="99" ht="12.75" hidden="1" customHeight="1" x14ac:dyDescent="0.25"/>
    <row r="100" ht="12.75" hidden="1" customHeight="1" x14ac:dyDescent="0.25"/>
    <row r="101" ht="12.75" hidden="1" customHeight="1" x14ac:dyDescent="0.25"/>
    <row r="102" ht="12.75" hidden="1" customHeight="1" x14ac:dyDescent="0.25"/>
    <row r="103" ht="12.75" hidden="1" customHeight="1" x14ac:dyDescent="0.25"/>
    <row r="104" ht="12.75" hidden="1" customHeight="1" x14ac:dyDescent="0.25"/>
    <row r="105" ht="12.75" hidden="1" customHeight="1" x14ac:dyDescent="0.25"/>
    <row r="106" ht="12.75" hidden="1" customHeight="1" x14ac:dyDescent="0.25"/>
    <row r="107" ht="12.75" hidden="1" customHeight="1" x14ac:dyDescent="0.25"/>
    <row r="108" ht="12.75" hidden="1" customHeight="1" x14ac:dyDescent="0.25"/>
    <row r="109" ht="12.75" hidden="1" customHeight="1" x14ac:dyDescent="0.25"/>
    <row r="110" ht="12.75" hidden="1" customHeight="1" x14ac:dyDescent="0.25"/>
    <row r="111" ht="12.75" hidden="1" customHeight="1" x14ac:dyDescent="0.25"/>
    <row r="112" ht="12.75" hidden="1" customHeight="1" x14ac:dyDescent="0.25"/>
    <row r="113" ht="12.75" hidden="1" customHeight="1" x14ac:dyDescent="0.25"/>
    <row r="114" ht="12.75" hidden="1" customHeight="1" x14ac:dyDescent="0.25"/>
    <row r="115" ht="12.75" hidden="1" customHeight="1" x14ac:dyDescent="0.25"/>
    <row r="116" ht="12.75" hidden="1" customHeight="1" x14ac:dyDescent="0.25"/>
    <row r="117" ht="12.75" hidden="1" customHeight="1" x14ac:dyDescent="0.25"/>
    <row r="118" ht="12.75" hidden="1" customHeight="1" x14ac:dyDescent="0.25"/>
    <row r="119" ht="12.75" hidden="1" customHeight="1" x14ac:dyDescent="0.25"/>
    <row r="120" ht="12.75" hidden="1" customHeight="1" x14ac:dyDescent="0.25"/>
    <row r="121" ht="12.75" hidden="1" customHeight="1" x14ac:dyDescent="0.25"/>
    <row r="122" ht="12.75" hidden="1" customHeight="1" x14ac:dyDescent="0.25"/>
    <row r="123" ht="12.75" hidden="1" customHeight="1" x14ac:dyDescent="0.25"/>
    <row r="124" ht="12.75" hidden="1" customHeight="1" x14ac:dyDescent="0.25"/>
    <row r="125" ht="12.75" hidden="1" customHeight="1" x14ac:dyDescent="0.25"/>
    <row r="126" ht="12.75" hidden="1" customHeight="1" x14ac:dyDescent="0.25"/>
    <row r="127" ht="12.75" hidden="1" customHeight="1" x14ac:dyDescent="0.25"/>
    <row r="128" ht="12.75" hidden="1" customHeight="1" x14ac:dyDescent="0.25"/>
    <row r="129" ht="12.75" hidden="1" customHeight="1" x14ac:dyDescent="0.25"/>
    <row r="130" ht="12.75" hidden="1" customHeight="1" x14ac:dyDescent="0.25"/>
    <row r="131" ht="12.75" hidden="1" customHeight="1" x14ac:dyDescent="0.25"/>
    <row r="132" ht="12.75" hidden="1" customHeight="1" x14ac:dyDescent="0.25"/>
    <row r="133" ht="12.75" hidden="1" customHeight="1" x14ac:dyDescent="0.25"/>
    <row r="134" ht="12.75" hidden="1" customHeight="1" x14ac:dyDescent="0.25"/>
  </sheetData>
  <mergeCells count="25">
    <mergeCell ref="B12:H12"/>
    <mergeCell ref="B13:H13"/>
    <mergeCell ref="B30:H30"/>
    <mergeCell ref="B31:H31"/>
    <mergeCell ref="B32:H32"/>
    <mergeCell ref="B10:C10"/>
    <mergeCell ref="D10:F10"/>
    <mergeCell ref="G10:H10"/>
    <mergeCell ref="B11:C11"/>
    <mergeCell ref="D11:F11"/>
    <mergeCell ref="G11:H11"/>
    <mergeCell ref="B8:C8"/>
    <mergeCell ref="D8:F8"/>
    <mergeCell ref="G8:H8"/>
    <mergeCell ref="B9:C9"/>
    <mergeCell ref="D9:F9"/>
    <mergeCell ref="G9:H9"/>
    <mergeCell ref="B7:C7"/>
    <mergeCell ref="D7:F7"/>
    <mergeCell ref="G7:H7"/>
    <mergeCell ref="B2:H2"/>
    <mergeCell ref="B4:H4"/>
    <mergeCell ref="B6:C6"/>
    <mergeCell ref="D6:F6"/>
    <mergeCell ref="G6:H6"/>
  </mergeCells>
  <hyperlinks>
    <hyperlink ref="G7" r:id="rId1" xr:uid="{D883B4C6-C647-4D38-873F-DF07F432F08D}"/>
  </hyperlinks>
  <printOptions horizontalCentered="1"/>
  <pageMargins left="0.23622047244094491" right="0.23622047244094491" top="0.74803149606299213" bottom="0.74803149606299213" header="0.31496062992125984" footer="0.31496062992125984"/>
  <pageSetup scale="50" orientation="portrait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8FD7-59AD-4BCB-8A27-04354F87210B}">
  <dimension ref="A1:WVI134"/>
  <sheetViews>
    <sheetView showGridLines="0" zoomScaleNormal="100" zoomScaleSheetLayoutView="100" workbookViewId="0">
      <selection activeCell="B4" sqref="B4:H4"/>
    </sheetView>
  </sheetViews>
  <sheetFormatPr baseColWidth="10" defaultColWidth="0" defaultRowHeight="0" customHeight="1" zeroHeight="1" x14ac:dyDescent="0.25"/>
  <cols>
    <col min="1" max="1" width="4.77734375" style="4" customWidth="1"/>
    <col min="2" max="2" width="3.77734375" style="8" customWidth="1"/>
    <col min="3" max="3" width="40.77734375" style="4" customWidth="1"/>
    <col min="4" max="4" width="14.21875" style="4" customWidth="1"/>
    <col min="5" max="5" width="6.21875" style="4" customWidth="1"/>
    <col min="6" max="6" width="7.77734375" style="4" customWidth="1"/>
    <col min="7" max="8" width="16.5546875" style="4" customWidth="1"/>
    <col min="9" max="9" width="7.21875" style="4" customWidth="1"/>
    <col min="10" max="10" width="7.77734375" style="4" hidden="1" customWidth="1"/>
    <col min="11" max="11" width="10.77734375" style="4" hidden="1" customWidth="1"/>
    <col min="12" max="245" width="10.77734375" style="4" hidden="1"/>
    <col min="246" max="246" width="5.77734375" style="4" hidden="1"/>
    <col min="247" max="247" width="67.21875" style="4" hidden="1"/>
    <col min="248" max="252" width="11.44140625" style="4" hidden="1"/>
    <col min="253" max="253" width="15.44140625" style="4" hidden="1"/>
    <col min="254" max="501" width="10.77734375" style="4" hidden="1"/>
    <col min="502" max="502" width="5.77734375" style="4" hidden="1"/>
    <col min="503" max="503" width="67.21875" style="4" hidden="1"/>
    <col min="504" max="508" width="11.44140625" style="4" hidden="1"/>
    <col min="509" max="509" width="15.44140625" style="4" hidden="1"/>
    <col min="510" max="757" width="10.77734375" style="4" hidden="1"/>
    <col min="758" max="758" width="5.77734375" style="4" hidden="1"/>
    <col min="759" max="759" width="67.21875" style="4" hidden="1"/>
    <col min="760" max="764" width="11.44140625" style="4" hidden="1"/>
    <col min="765" max="765" width="15.44140625" style="4" hidden="1"/>
    <col min="766" max="1013" width="10.77734375" style="4" hidden="1"/>
    <col min="1014" max="1014" width="5.77734375" style="4" hidden="1"/>
    <col min="1015" max="1015" width="67.21875" style="4" hidden="1"/>
    <col min="1016" max="1020" width="11.44140625" style="4" hidden="1"/>
    <col min="1021" max="1021" width="15.44140625" style="4" hidden="1"/>
    <col min="1022" max="1269" width="10.77734375" style="4" hidden="1"/>
    <col min="1270" max="1270" width="5.77734375" style="4" hidden="1"/>
    <col min="1271" max="1271" width="67.21875" style="4" hidden="1"/>
    <col min="1272" max="1276" width="11.44140625" style="4" hidden="1"/>
    <col min="1277" max="1277" width="15.44140625" style="4" hidden="1"/>
    <col min="1278" max="1525" width="10.77734375" style="4" hidden="1"/>
    <col min="1526" max="1526" width="5.77734375" style="4" hidden="1"/>
    <col min="1527" max="1527" width="67.21875" style="4" hidden="1"/>
    <col min="1528" max="1532" width="11.44140625" style="4" hidden="1"/>
    <col min="1533" max="1533" width="15.44140625" style="4" hidden="1"/>
    <col min="1534" max="1781" width="10.77734375" style="4" hidden="1"/>
    <col min="1782" max="1782" width="5.77734375" style="4" hidden="1"/>
    <col min="1783" max="1783" width="67.21875" style="4" hidden="1"/>
    <col min="1784" max="1788" width="11.44140625" style="4" hidden="1"/>
    <col min="1789" max="1789" width="15.44140625" style="4" hidden="1"/>
    <col min="1790" max="2037" width="10.77734375" style="4" hidden="1"/>
    <col min="2038" max="2038" width="5.77734375" style="4" hidden="1"/>
    <col min="2039" max="2039" width="67.21875" style="4" hidden="1"/>
    <col min="2040" max="2044" width="11.44140625" style="4" hidden="1"/>
    <col min="2045" max="2045" width="15.44140625" style="4" hidden="1"/>
    <col min="2046" max="2293" width="10.77734375" style="4" hidden="1"/>
    <col min="2294" max="2294" width="5.77734375" style="4" hidden="1"/>
    <col min="2295" max="2295" width="67.21875" style="4" hidden="1"/>
    <col min="2296" max="2300" width="11.44140625" style="4" hidden="1"/>
    <col min="2301" max="2301" width="15.44140625" style="4" hidden="1"/>
    <col min="2302" max="2549" width="10.77734375" style="4" hidden="1"/>
    <col min="2550" max="2550" width="5.77734375" style="4" hidden="1"/>
    <col min="2551" max="2551" width="67.21875" style="4" hidden="1"/>
    <col min="2552" max="2556" width="11.44140625" style="4" hidden="1"/>
    <col min="2557" max="2557" width="15.44140625" style="4" hidden="1"/>
    <col min="2558" max="2805" width="10.77734375" style="4" hidden="1"/>
    <col min="2806" max="2806" width="5.77734375" style="4" hidden="1"/>
    <col min="2807" max="2807" width="67.21875" style="4" hidden="1"/>
    <col min="2808" max="2812" width="11.44140625" style="4" hidden="1"/>
    <col min="2813" max="2813" width="15.44140625" style="4" hidden="1"/>
    <col min="2814" max="3061" width="10.77734375" style="4" hidden="1"/>
    <col min="3062" max="3062" width="5.77734375" style="4" hidden="1"/>
    <col min="3063" max="3063" width="67.21875" style="4" hidden="1"/>
    <col min="3064" max="3068" width="11.44140625" style="4" hidden="1"/>
    <col min="3069" max="3069" width="15.44140625" style="4" hidden="1"/>
    <col min="3070" max="3317" width="10.77734375" style="4" hidden="1"/>
    <col min="3318" max="3318" width="5.77734375" style="4" hidden="1"/>
    <col min="3319" max="3319" width="67.21875" style="4" hidden="1"/>
    <col min="3320" max="3324" width="11.44140625" style="4" hidden="1"/>
    <col min="3325" max="3325" width="15.44140625" style="4" hidden="1"/>
    <col min="3326" max="3573" width="10.77734375" style="4" hidden="1"/>
    <col min="3574" max="3574" width="5.77734375" style="4" hidden="1"/>
    <col min="3575" max="3575" width="67.21875" style="4" hidden="1"/>
    <col min="3576" max="3580" width="11.44140625" style="4" hidden="1"/>
    <col min="3581" max="3581" width="15.44140625" style="4" hidden="1"/>
    <col min="3582" max="3829" width="10.77734375" style="4" hidden="1"/>
    <col min="3830" max="3830" width="5.77734375" style="4" hidden="1"/>
    <col min="3831" max="3831" width="67.21875" style="4" hidden="1"/>
    <col min="3832" max="3836" width="11.44140625" style="4" hidden="1"/>
    <col min="3837" max="3837" width="15.44140625" style="4" hidden="1"/>
    <col min="3838" max="4085" width="10.77734375" style="4" hidden="1"/>
    <col min="4086" max="4086" width="5.77734375" style="4" hidden="1"/>
    <col min="4087" max="4087" width="67.21875" style="4" hidden="1"/>
    <col min="4088" max="4092" width="11.44140625" style="4" hidden="1"/>
    <col min="4093" max="4093" width="15.44140625" style="4" hidden="1"/>
    <col min="4094" max="4341" width="10.77734375" style="4" hidden="1"/>
    <col min="4342" max="4342" width="5.77734375" style="4" hidden="1"/>
    <col min="4343" max="4343" width="67.21875" style="4" hidden="1"/>
    <col min="4344" max="4348" width="11.44140625" style="4" hidden="1"/>
    <col min="4349" max="4349" width="15.44140625" style="4" hidden="1"/>
    <col min="4350" max="4597" width="10.77734375" style="4" hidden="1"/>
    <col min="4598" max="4598" width="5.77734375" style="4" hidden="1"/>
    <col min="4599" max="4599" width="67.21875" style="4" hidden="1"/>
    <col min="4600" max="4604" width="11.44140625" style="4" hidden="1"/>
    <col min="4605" max="4605" width="15.44140625" style="4" hidden="1"/>
    <col min="4606" max="4853" width="10.77734375" style="4" hidden="1"/>
    <col min="4854" max="4854" width="5.77734375" style="4" hidden="1"/>
    <col min="4855" max="4855" width="67.21875" style="4" hidden="1"/>
    <col min="4856" max="4860" width="11.44140625" style="4" hidden="1"/>
    <col min="4861" max="4861" width="15.44140625" style="4" hidden="1"/>
    <col min="4862" max="5109" width="10.77734375" style="4" hidden="1"/>
    <col min="5110" max="5110" width="5.77734375" style="4" hidden="1"/>
    <col min="5111" max="5111" width="67.21875" style="4" hidden="1"/>
    <col min="5112" max="5116" width="11.44140625" style="4" hidden="1"/>
    <col min="5117" max="5117" width="15.44140625" style="4" hidden="1"/>
    <col min="5118" max="5365" width="10.77734375" style="4" hidden="1"/>
    <col min="5366" max="5366" width="5.77734375" style="4" hidden="1"/>
    <col min="5367" max="5367" width="67.21875" style="4" hidden="1"/>
    <col min="5368" max="5372" width="11.44140625" style="4" hidden="1"/>
    <col min="5373" max="5373" width="15.44140625" style="4" hidden="1"/>
    <col min="5374" max="5621" width="10.77734375" style="4" hidden="1"/>
    <col min="5622" max="5622" width="5.77734375" style="4" hidden="1"/>
    <col min="5623" max="5623" width="67.21875" style="4" hidden="1"/>
    <col min="5624" max="5628" width="11.44140625" style="4" hidden="1"/>
    <col min="5629" max="5629" width="15.44140625" style="4" hidden="1"/>
    <col min="5630" max="5877" width="10.77734375" style="4" hidden="1"/>
    <col min="5878" max="5878" width="5.77734375" style="4" hidden="1"/>
    <col min="5879" max="5879" width="67.21875" style="4" hidden="1"/>
    <col min="5880" max="5884" width="11.44140625" style="4" hidden="1"/>
    <col min="5885" max="5885" width="15.44140625" style="4" hidden="1"/>
    <col min="5886" max="6133" width="10.77734375" style="4" hidden="1"/>
    <col min="6134" max="6134" width="5.77734375" style="4" hidden="1"/>
    <col min="6135" max="6135" width="67.21875" style="4" hidden="1"/>
    <col min="6136" max="6140" width="11.44140625" style="4" hidden="1"/>
    <col min="6141" max="6141" width="15.44140625" style="4" hidden="1"/>
    <col min="6142" max="6389" width="10.77734375" style="4" hidden="1"/>
    <col min="6390" max="6390" width="5.77734375" style="4" hidden="1"/>
    <col min="6391" max="6391" width="67.21875" style="4" hidden="1"/>
    <col min="6392" max="6396" width="11.44140625" style="4" hidden="1"/>
    <col min="6397" max="6397" width="15.44140625" style="4" hidden="1"/>
    <col min="6398" max="6645" width="10.77734375" style="4" hidden="1"/>
    <col min="6646" max="6646" width="5.77734375" style="4" hidden="1"/>
    <col min="6647" max="6647" width="67.21875" style="4" hidden="1"/>
    <col min="6648" max="6652" width="11.44140625" style="4" hidden="1"/>
    <col min="6653" max="6653" width="15.44140625" style="4" hidden="1"/>
    <col min="6654" max="6901" width="10.77734375" style="4" hidden="1"/>
    <col min="6902" max="6902" width="5.77734375" style="4" hidden="1"/>
    <col min="6903" max="6903" width="67.21875" style="4" hidden="1"/>
    <col min="6904" max="6908" width="11.44140625" style="4" hidden="1"/>
    <col min="6909" max="6909" width="15.44140625" style="4" hidden="1"/>
    <col min="6910" max="7157" width="10.77734375" style="4" hidden="1"/>
    <col min="7158" max="7158" width="5.77734375" style="4" hidden="1"/>
    <col min="7159" max="7159" width="67.21875" style="4" hidden="1"/>
    <col min="7160" max="7164" width="11.44140625" style="4" hidden="1"/>
    <col min="7165" max="7165" width="15.44140625" style="4" hidden="1"/>
    <col min="7166" max="7413" width="10.77734375" style="4" hidden="1"/>
    <col min="7414" max="7414" width="5.77734375" style="4" hidden="1"/>
    <col min="7415" max="7415" width="67.21875" style="4" hidden="1"/>
    <col min="7416" max="7420" width="11.44140625" style="4" hidden="1"/>
    <col min="7421" max="7421" width="15.44140625" style="4" hidden="1"/>
    <col min="7422" max="7669" width="10.77734375" style="4" hidden="1"/>
    <col min="7670" max="7670" width="5.77734375" style="4" hidden="1"/>
    <col min="7671" max="7671" width="67.21875" style="4" hidden="1"/>
    <col min="7672" max="7676" width="11.44140625" style="4" hidden="1"/>
    <col min="7677" max="7677" width="15.44140625" style="4" hidden="1"/>
    <col min="7678" max="7925" width="10.77734375" style="4" hidden="1"/>
    <col min="7926" max="7926" width="5.77734375" style="4" hidden="1"/>
    <col min="7927" max="7927" width="67.21875" style="4" hidden="1"/>
    <col min="7928" max="7932" width="11.44140625" style="4" hidden="1"/>
    <col min="7933" max="7933" width="15.44140625" style="4" hidden="1"/>
    <col min="7934" max="8181" width="10.77734375" style="4" hidden="1"/>
    <col min="8182" max="8182" width="5.77734375" style="4" hidden="1"/>
    <col min="8183" max="8183" width="67.21875" style="4" hidden="1"/>
    <col min="8184" max="8188" width="11.44140625" style="4" hidden="1"/>
    <col min="8189" max="8189" width="15.44140625" style="4" hidden="1"/>
    <col min="8190" max="8437" width="10.77734375" style="4" hidden="1"/>
    <col min="8438" max="8438" width="5.77734375" style="4" hidden="1"/>
    <col min="8439" max="8439" width="67.21875" style="4" hidden="1"/>
    <col min="8440" max="8444" width="11.44140625" style="4" hidden="1"/>
    <col min="8445" max="8445" width="15.44140625" style="4" hidden="1"/>
    <col min="8446" max="8693" width="10.77734375" style="4" hidden="1"/>
    <col min="8694" max="8694" width="5.77734375" style="4" hidden="1"/>
    <col min="8695" max="8695" width="67.21875" style="4" hidden="1"/>
    <col min="8696" max="8700" width="11.44140625" style="4" hidden="1"/>
    <col min="8701" max="8701" width="15.44140625" style="4" hidden="1"/>
    <col min="8702" max="8949" width="10.77734375" style="4" hidden="1"/>
    <col min="8950" max="8950" width="5.77734375" style="4" hidden="1"/>
    <col min="8951" max="8951" width="67.21875" style="4" hidden="1"/>
    <col min="8952" max="8956" width="11.44140625" style="4" hidden="1"/>
    <col min="8957" max="8957" width="15.44140625" style="4" hidden="1"/>
    <col min="8958" max="9205" width="10.77734375" style="4" hidden="1"/>
    <col min="9206" max="9206" width="5.77734375" style="4" hidden="1"/>
    <col min="9207" max="9207" width="67.21875" style="4" hidden="1"/>
    <col min="9208" max="9212" width="11.44140625" style="4" hidden="1"/>
    <col min="9213" max="9213" width="15.44140625" style="4" hidden="1"/>
    <col min="9214" max="9461" width="10.77734375" style="4" hidden="1"/>
    <col min="9462" max="9462" width="5.77734375" style="4" hidden="1"/>
    <col min="9463" max="9463" width="67.21875" style="4" hidden="1"/>
    <col min="9464" max="9468" width="11.44140625" style="4" hidden="1"/>
    <col min="9469" max="9469" width="15.44140625" style="4" hidden="1"/>
    <col min="9470" max="9717" width="10.77734375" style="4" hidden="1"/>
    <col min="9718" max="9718" width="5.77734375" style="4" hidden="1"/>
    <col min="9719" max="9719" width="67.21875" style="4" hidden="1"/>
    <col min="9720" max="9724" width="11.44140625" style="4" hidden="1"/>
    <col min="9725" max="9725" width="15.44140625" style="4" hidden="1"/>
    <col min="9726" max="9973" width="10.77734375" style="4" hidden="1"/>
    <col min="9974" max="9974" width="5.77734375" style="4" hidden="1"/>
    <col min="9975" max="9975" width="67.21875" style="4" hidden="1"/>
    <col min="9976" max="9980" width="11.44140625" style="4" hidden="1"/>
    <col min="9981" max="9981" width="15.44140625" style="4" hidden="1"/>
    <col min="9982" max="10229" width="10.77734375" style="4" hidden="1"/>
    <col min="10230" max="10230" width="5.77734375" style="4" hidden="1"/>
    <col min="10231" max="10231" width="67.21875" style="4" hidden="1"/>
    <col min="10232" max="10236" width="11.44140625" style="4" hidden="1"/>
    <col min="10237" max="10237" width="15.44140625" style="4" hidden="1"/>
    <col min="10238" max="10485" width="10.77734375" style="4" hidden="1"/>
    <col min="10486" max="10486" width="5.77734375" style="4" hidden="1"/>
    <col min="10487" max="10487" width="67.21875" style="4" hidden="1"/>
    <col min="10488" max="10492" width="11.44140625" style="4" hidden="1"/>
    <col min="10493" max="10493" width="15.44140625" style="4" hidden="1"/>
    <col min="10494" max="10741" width="10.77734375" style="4" hidden="1"/>
    <col min="10742" max="10742" width="5.77734375" style="4" hidden="1"/>
    <col min="10743" max="10743" width="67.21875" style="4" hidden="1"/>
    <col min="10744" max="10748" width="11.44140625" style="4" hidden="1"/>
    <col min="10749" max="10749" width="15.44140625" style="4" hidden="1"/>
    <col min="10750" max="10997" width="10.77734375" style="4" hidden="1"/>
    <col min="10998" max="10998" width="5.77734375" style="4" hidden="1"/>
    <col min="10999" max="10999" width="67.21875" style="4" hidden="1"/>
    <col min="11000" max="11004" width="11.44140625" style="4" hidden="1"/>
    <col min="11005" max="11005" width="15.44140625" style="4" hidden="1"/>
    <col min="11006" max="11253" width="10.77734375" style="4" hidden="1"/>
    <col min="11254" max="11254" width="5.77734375" style="4" hidden="1"/>
    <col min="11255" max="11255" width="67.21875" style="4" hidden="1"/>
    <col min="11256" max="11260" width="11.44140625" style="4" hidden="1"/>
    <col min="11261" max="11261" width="15.44140625" style="4" hidden="1"/>
    <col min="11262" max="11509" width="10.77734375" style="4" hidden="1"/>
    <col min="11510" max="11510" width="5.77734375" style="4" hidden="1"/>
    <col min="11511" max="11511" width="67.21875" style="4" hidden="1"/>
    <col min="11512" max="11516" width="11.44140625" style="4" hidden="1"/>
    <col min="11517" max="11517" width="15.44140625" style="4" hidden="1"/>
    <col min="11518" max="11765" width="10.77734375" style="4" hidden="1"/>
    <col min="11766" max="11766" width="5.77734375" style="4" hidden="1"/>
    <col min="11767" max="11767" width="67.21875" style="4" hidden="1"/>
    <col min="11768" max="11772" width="11.44140625" style="4" hidden="1"/>
    <col min="11773" max="11773" width="15.44140625" style="4" hidden="1"/>
    <col min="11774" max="12021" width="10.77734375" style="4" hidden="1"/>
    <col min="12022" max="12022" width="5.77734375" style="4" hidden="1"/>
    <col min="12023" max="12023" width="67.21875" style="4" hidden="1"/>
    <col min="12024" max="12028" width="11.44140625" style="4" hidden="1"/>
    <col min="12029" max="12029" width="15.44140625" style="4" hidden="1"/>
    <col min="12030" max="12277" width="10.77734375" style="4" hidden="1"/>
    <col min="12278" max="12278" width="5.77734375" style="4" hidden="1"/>
    <col min="12279" max="12279" width="67.21875" style="4" hidden="1"/>
    <col min="12280" max="12284" width="11.44140625" style="4" hidden="1"/>
    <col min="12285" max="12285" width="15.44140625" style="4" hidden="1"/>
    <col min="12286" max="12533" width="10.77734375" style="4" hidden="1"/>
    <col min="12534" max="12534" width="5.77734375" style="4" hidden="1"/>
    <col min="12535" max="12535" width="67.21875" style="4" hidden="1"/>
    <col min="12536" max="12540" width="11.44140625" style="4" hidden="1"/>
    <col min="12541" max="12541" width="15.44140625" style="4" hidden="1"/>
    <col min="12542" max="12789" width="10.77734375" style="4" hidden="1"/>
    <col min="12790" max="12790" width="5.77734375" style="4" hidden="1"/>
    <col min="12791" max="12791" width="67.21875" style="4" hidden="1"/>
    <col min="12792" max="12796" width="11.44140625" style="4" hidden="1"/>
    <col min="12797" max="12797" width="15.44140625" style="4" hidden="1"/>
    <col min="12798" max="13045" width="10.77734375" style="4" hidden="1"/>
    <col min="13046" max="13046" width="5.77734375" style="4" hidden="1"/>
    <col min="13047" max="13047" width="67.21875" style="4" hidden="1"/>
    <col min="13048" max="13052" width="11.44140625" style="4" hidden="1"/>
    <col min="13053" max="13053" width="15.44140625" style="4" hidden="1"/>
    <col min="13054" max="13301" width="10.77734375" style="4" hidden="1"/>
    <col min="13302" max="13302" width="5.77734375" style="4" hidden="1"/>
    <col min="13303" max="13303" width="67.21875" style="4" hidden="1"/>
    <col min="13304" max="13308" width="11.44140625" style="4" hidden="1"/>
    <col min="13309" max="13309" width="15.44140625" style="4" hidden="1"/>
    <col min="13310" max="13557" width="10.77734375" style="4" hidden="1"/>
    <col min="13558" max="13558" width="5.77734375" style="4" hidden="1"/>
    <col min="13559" max="13559" width="67.21875" style="4" hidden="1"/>
    <col min="13560" max="13564" width="11.44140625" style="4" hidden="1"/>
    <col min="13565" max="13565" width="15.44140625" style="4" hidden="1"/>
    <col min="13566" max="13813" width="10.77734375" style="4" hidden="1"/>
    <col min="13814" max="13814" width="5.77734375" style="4" hidden="1"/>
    <col min="13815" max="13815" width="67.21875" style="4" hidden="1"/>
    <col min="13816" max="13820" width="11.44140625" style="4" hidden="1"/>
    <col min="13821" max="13821" width="15.44140625" style="4" hidden="1"/>
    <col min="13822" max="14069" width="10.77734375" style="4" hidden="1"/>
    <col min="14070" max="14070" width="5.77734375" style="4" hidden="1"/>
    <col min="14071" max="14071" width="67.21875" style="4" hidden="1"/>
    <col min="14072" max="14076" width="11.44140625" style="4" hidden="1"/>
    <col min="14077" max="14077" width="15.44140625" style="4" hidden="1"/>
    <col min="14078" max="14325" width="10.77734375" style="4" hidden="1"/>
    <col min="14326" max="14326" width="5.77734375" style="4" hidden="1"/>
    <col min="14327" max="14327" width="67.21875" style="4" hidden="1"/>
    <col min="14328" max="14332" width="11.44140625" style="4" hidden="1"/>
    <col min="14333" max="14333" width="15.44140625" style="4" hidden="1"/>
    <col min="14334" max="14581" width="10.77734375" style="4" hidden="1"/>
    <col min="14582" max="14582" width="5.77734375" style="4" hidden="1"/>
    <col min="14583" max="14583" width="67.21875" style="4" hidden="1"/>
    <col min="14584" max="14588" width="11.44140625" style="4" hidden="1"/>
    <col min="14589" max="14589" width="15.44140625" style="4" hidden="1"/>
    <col min="14590" max="14837" width="10.77734375" style="4" hidden="1"/>
    <col min="14838" max="14838" width="5.77734375" style="4" hidden="1"/>
    <col min="14839" max="14839" width="67.21875" style="4" hidden="1"/>
    <col min="14840" max="14844" width="11.44140625" style="4" hidden="1"/>
    <col min="14845" max="14845" width="15.44140625" style="4" hidden="1"/>
    <col min="14846" max="15093" width="10.77734375" style="4" hidden="1"/>
    <col min="15094" max="15094" width="5.77734375" style="4" hidden="1"/>
    <col min="15095" max="15095" width="67.21875" style="4" hidden="1"/>
    <col min="15096" max="15100" width="11.44140625" style="4" hidden="1"/>
    <col min="15101" max="15101" width="15.44140625" style="4" hidden="1"/>
    <col min="15102" max="15349" width="10.77734375" style="4" hidden="1"/>
    <col min="15350" max="15350" width="5.77734375" style="4" hidden="1"/>
    <col min="15351" max="15351" width="67.21875" style="4" hidden="1"/>
    <col min="15352" max="15356" width="11.44140625" style="4" hidden="1"/>
    <col min="15357" max="15357" width="15.44140625" style="4" hidden="1"/>
    <col min="15358" max="15605" width="10.77734375" style="4" hidden="1"/>
    <col min="15606" max="15606" width="5.77734375" style="4" hidden="1"/>
    <col min="15607" max="15607" width="67.21875" style="4" hidden="1"/>
    <col min="15608" max="15612" width="11.44140625" style="4" hidden="1"/>
    <col min="15613" max="15613" width="15.44140625" style="4" hidden="1"/>
    <col min="15614" max="15861" width="10.77734375" style="4" hidden="1"/>
    <col min="15862" max="15862" width="5.77734375" style="4" hidden="1"/>
    <col min="15863" max="15863" width="67.21875" style="4" hidden="1"/>
    <col min="15864" max="15868" width="11.44140625" style="4" hidden="1"/>
    <col min="15869" max="15869" width="15.44140625" style="4" hidden="1"/>
    <col min="15870" max="16117" width="10.77734375" style="4" hidden="1"/>
    <col min="16118" max="16118" width="5.77734375" style="4" hidden="1"/>
    <col min="16119" max="16119" width="67.21875" style="4" hidden="1"/>
    <col min="16120" max="16124" width="11.44140625" style="4" hidden="1"/>
    <col min="16125" max="16129" width="15.44140625" style="4" hidden="1"/>
    <col min="16130" max="16384" width="10.77734375" style="4" hidden="1"/>
  </cols>
  <sheetData>
    <row r="1" spans="2:12" s="1" customFormat="1" ht="18" customHeight="1" thickBot="1" x14ac:dyDescent="0.35">
      <c r="B1" s="7"/>
      <c r="E1" s="2"/>
      <c r="F1" s="2"/>
      <c r="G1" s="2"/>
      <c r="H1" s="2"/>
      <c r="K1" s="2"/>
      <c r="L1" s="2"/>
    </row>
    <row r="2" spans="2:12" s="1" customFormat="1" ht="47.25" customHeight="1" x14ac:dyDescent="0.3">
      <c r="B2" s="45" t="s">
        <v>40</v>
      </c>
      <c r="C2" s="46"/>
      <c r="D2" s="46"/>
      <c r="E2" s="46"/>
      <c r="F2" s="46"/>
      <c r="G2" s="46"/>
      <c r="H2" s="47"/>
    </row>
    <row r="3" spans="2:12" s="1" customFormat="1" ht="4.5" customHeight="1" x14ac:dyDescent="0.3">
      <c r="B3" s="15"/>
      <c r="C3" s="16"/>
      <c r="D3" s="16"/>
      <c r="E3" s="17"/>
      <c r="F3" s="17"/>
      <c r="G3" s="17"/>
      <c r="H3" s="18"/>
    </row>
    <row r="4" spans="2:12" s="1" customFormat="1" ht="45" customHeight="1" x14ac:dyDescent="0.3">
      <c r="B4" s="48" t="s">
        <v>70</v>
      </c>
      <c r="C4" s="49"/>
      <c r="D4" s="49"/>
      <c r="E4" s="49"/>
      <c r="F4" s="49"/>
      <c r="G4" s="49"/>
      <c r="H4" s="50"/>
    </row>
    <row r="5" spans="2:12" s="1" customFormat="1" ht="5.25" customHeight="1" x14ac:dyDescent="0.3">
      <c r="B5" s="19"/>
      <c r="C5" s="20"/>
      <c r="D5" s="20"/>
      <c r="E5" s="20"/>
      <c r="F5" s="20"/>
      <c r="G5" s="20"/>
      <c r="H5" s="21"/>
    </row>
    <row r="6" spans="2:12" s="1" customFormat="1" ht="14.25" customHeight="1" x14ac:dyDescent="0.3">
      <c r="B6" s="55" t="s">
        <v>0</v>
      </c>
      <c r="C6" s="56"/>
      <c r="D6" s="56" t="s">
        <v>1</v>
      </c>
      <c r="E6" s="56"/>
      <c r="F6" s="56"/>
      <c r="G6" s="56" t="s">
        <v>2</v>
      </c>
      <c r="H6" s="57"/>
    </row>
    <row r="7" spans="2:12" s="1" customFormat="1" ht="18.75" customHeight="1" x14ac:dyDescent="0.3">
      <c r="B7" s="51" t="s">
        <v>41</v>
      </c>
      <c r="C7" s="52"/>
      <c r="D7" s="52" t="s">
        <v>42</v>
      </c>
      <c r="E7" s="52"/>
      <c r="F7" s="52"/>
      <c r="G7" s="53" t="s">
        <v>43</v>
      </c>
      <c r="H7" s="54"/>
    </row>
    <row r="8" spans="2:12" s="1" customFormat="1" ht="14.25" customHeight="1" x14ac:dyDescent="0.3">
      <c r="B8" s="58" t="s">
        <v>3</v>
      </c>
      <c r="C8" s="59"/>
      <c r="D8" s="56" t="s">
        <v>4</v>
      </c>
      <c r="E8" s="56"/>
      <c r="F8" s="56"/>
      <c r="G8" s="56" t="s">
        <v>5</v>
      </c>
      <c r="H8" s="57"/>
    </row>
    <row r="9" spans="2:12" s="1" customFormat="1" ht="18.75" customHeight="1" x14ac:dyDescent="0.3">
      <c r="B9" s="51" t="s">
        <v>44</v>
      </c>
      <c r="C9" s="52"/>
      <c r="D9" s="52" t="s">
        <v>45</v>
      </c>
      <c r="E9" s="52"/>
      <c r="F9" s="52"/>
      <c r="G9" s="52">
        <v>3158520892</v>
      </c>
      <c r="H9" s="54"/>
    </row>
    <row r="10" spans="2:12" s="1" customFormat="1" ht="14.25" customHeight="1" x14ac:dyDescent="0.3">
      <c r="B10" s="55" t="s">
        <v>6</v>
      </c>
      <c r="C10" s="56"/>
      <c r="D10" s="56" t="s">
        <v>7</v>
      </c>
      <c r="E10" s="56"/>
      <c r="F10" s="56"/>
      <c r="G10" s="56" t="s">
        <v>8</v>
      </c>
      <c r="H10" s="57"/>
    </row>
    <row r="11" spans="2:12" s="1" customFormat="1" ht="18.75" customHeight="1" x14ac:dyDescent="0.3">
      <c r="B11" s="51" t="s">
        <v>46</v>
      </c>
      <c r="C11" s="52"/>
      <c r="D11" s="52">
        <v>4936655</v>
      </c>
      <c r="E11" s="52"/>
      <c r="F11" s="52"/>
      <c r="G11" s="52" t="s">
        <v>47</v>
      </c>
      <c r="H11" s="54"/>
    </row>
    <row r="12" spans="2:12" s="1" customFormat="1" ht="136.05000000000001" customHeight="1" x14ac:dyDescent="0.3">
      <c r="B12" s="61" t="s">
        <v>18</v>
      </c>
      <c r="C12" s="62"/>
      <c r="D12" s="62"/>
      <c r="E12" s="62"/>
      <c r="F12" s="62"/>
      <c r="G12" s="62"/>
      <c r="H12" s="63"/>
    </row>
    <row r="13" spans="2:12" s="1" customFormat="1" ht="47.25" customHeight="1" x14ac:dyDescent="0.3">
      <c r="B13" s="64" t="s">
        <v>15</v>
      </c>
      <c r="C13" s="65"/>
      <c r="D13" s="65"/>
      <c r="E13" s="65"/>
      <c r="F13" s="65"/>
      <c r="G13" s="65"/>
      <c r="H13" s="66"/>
    </row>
    <row r="14" spans="2:12" s="3" customFormat="1" ht="44.25" customHeight="1" x14ac:dyDescent="0.3">
      <c r="B14" s="22" t="s">
        <v>9</v>
      </c>
      <c r="C14" s="10" t="s">
        <v>10</v>
      </c>
      <c r="D14" s="10" t="s">
        <v>16</v>
      </c>
      <c r="E14" s="11" t="s">
        <v>20</v>
      </c>
      <c r="F14" s="10" t="s">
        <v>11</v>
      </c>
      <c r="G14" s="10" t="s">
        <v>19</v>
      </c>
      <c r="H14" s="23" t="s">
        <v>12</v>
      </c>
    </row>
    <row r="15" spans="2:12" ht="13.2" x14ac:dyDescent="0.25">
      <c r="B15" s="24">
        <v>1</v>
      </c>
      <c r="C15" s="13" t="s">
        <v>22</v>
      </c>
      <c r="D15" s="12" t="s">
        <v>16</v>
      </c>
      <c r="E15" s="9">
        <v>1</v>
      </c>
      <c r="F15" s="30">
        <v>0.19</v>
      </c>
      <c r="G15" s="31">
        <v>130000</v>
      </c>
      <c r="H15" s="25">
        <f>ROUND(G15*(1+$F15),0)</f>
        <v>154700</v>
      </c>
    </row>
    <row r="16" spans="2:12" ht="13.2" x14ac:dyDescent="0.25">
      <c r="B16" s="24">
        <v>2</v>
      </c>
      <c r="C16" s="13" t="s">
        <v>23</v>
      </c>
      <c r="D16" s="12" t="s">
        <v>16</v>
      </c>
      <c r="E16" s="9">
        <v>1</v>
      </c>
      <c r="F16" s="30">
        <v>0.19</v>
      </c>
      <c r="G16" s="31">
        <v>560000</v>
      </c>
      <c r="H16" s="25">
        <f t="shared" ref="H16:H27" si="0">ROUND(G16*(1+$F16),0)</f>
        <v>666400</v>
      </c>
    </row>
    <row r="17" spans="2:12" ht="13.2" x14ac:dyDescent="0.25">
      <c r="B17" s="24">
        <v>3</v>
      </c>
      <c r="C17" s="13" t="s">
        <v>24</v>
      </c>
      <c r="D17" s="12" t="s">
        <v>39</v>
      </c>
      <c r="E17" s="9">
        <v>1</v>
      </c>
      <c r="F17" s="30">
        <v>0.19</v>
      </c>
      <c r="G17" s="31">
        <v>30000</v>
      </c>
      <c r="H17" s="25">
        <f t="shared" si="0"/>
        <v>35700</v>
      </c>
    </row>
    <row r="18" spans="2:12" ht="13.2" x14ac:dyDescent="0.25">
      <c r="B18" s="24">
        <v>4</v>
      </c>
      <c r="C18" s="13" t="s">
        <v>25</v>
      </c>
      <c r="D18" s="12" t="s">
        <v>35</v>
      </c>
      <c r="E18" s="9">
        <v>1</v>
      </c>
      <c r="F18" s="30">
        <v>0.19</v>
      </c>
      <c r="G18" s="31">
        <v>130000</v>
      </c>
      <c r="H18" s="25">
        <f t="shared" si="0"/>
        <v>154700</v>
      </c>
    </row>
    <row r="19" spans="2:12" ht="26.4" x14ac:dyDescent="0.25">
      <c r="B19" s="24">
        <v>5</v>
      </c>
      <c r="C19" s="13" t="s">
        <v>26</v>
      </c>
      <c r="D19" s="12" t="s">
        <v>16</v>
      </c>
      <c r="E19" s="9">
        <v>1</v>
      </c>
      <c r="F19" s="30">
        <v>0.19</v>
      </c>
      <c r="G19" s="31">
        <v>75000</v>
      </c>
      <c r="H19" s="25">
        <f t="shared" si="0"/>
        <v>89250</v>
      </c>
    </row>
    <row r="20" spans="2:12" ht="13.2" x14ac:dyDescent="0.25">
      <c r="B20" s="24">
        <v>6</v>
      </c>
      <c r="C20" s="13" t="s">
        <v>27</v>
      </c>
      <c r="D20" s="12" t="s">
        <v>34</v>
      </c>
      <c r="E20" s="9">
        <v>1</v>
      </c>
      <c r="F20" s="30">
        <v>0.19</v>
      </c>
      <c r="G20" s="31">
        <v>45000</v>
      </c>
      <c r="H20" s="25">
        <f t="shared" si="0"/>
        <v>53550</v>
      </c>
    </row>
    <row r="21" spans="2:12" ht="13.2" x14ac:dyDescent="0.25">
      <c r="B21" s="24">
        <v>7</v>
      </c>
      <c r="C21" s="13" t="s">
        <v>28</v>
      </c>
      <c r="D21" s="12" t="s">
        <v>16</v>
      </c>
      <c r="E21" s="9">
        <v>1</v>
      </c>
      <c r="F21" s="30">
        <v>0.19</v>
      </c>
      <c r="G21" s="31">
        <v>90000</v>
      </c>
      <c r="H21" s="25">
        <f t="shared" si="0"/>
        <v>107100</v>
      </c>
    </row>
    <row r="22" spans="2:12" ht="52.8" x14ac:dyDescent="0.25">
      <c r="B22" s="24">
        <v>8</v>
      </c>
      <c r="C22" s="13" t="s">
        <v>29</v>
      </c>
      <c r="D22" s="12" t="s">
        <v>16</v>
      </c>
      <c r="E22" s="9">
        <v>1</v>
      </c>
      <c r="F22" s="30">
        <v>0.19</v>
      </c>
      <c r="G22" s="31">
        <v>135000</v>
      </c>
      <c r="H22" s="25">
        <f t="shared" si="0"/>
        <v>160650</v>
      </c>
    </row>
    <row r="23" spans="2:12" ht="26.4" x14ac:dyDescent="0.25">
      <c r="B23" s="24">
        <v>9</v>
      </c>
      <c r="C23" s="13" t="s">
        <v>36</v>
      </c>
      <c r="D23" s="12" t="s">
        <v>16</v>
      </c>
      <c r="E23" s="9">
        <v>1</v>
      </c>
      <c r="F23" s="30">
        <v>0.19</v>
      </c>
      <c r="G23" s="31">
        <v>65000</v>
      </c>
      <c r="H23" s="25">
        <f t="shared" si="0"/>
        <v>77350</v>
      </c>
    </row>
    <row r="24" spans="2:12" ht="26.4" x14ac:dyDescent="0.25">
      <c r="B24" s="24">
        <v>10</v>
      </c>
      <c r="C24" s="13" t="s">
        <v>30</v>
      </c>
      <c r="D24" s="12" t="s">
        <v>37</v>
      </c>
      <c r="E24" s="9">
        <v>1</v>
      </c>
      <c r="F24" s="30">
        <v>0.19</v>
      </c>
      <c r="G24" s="31">
        <v>50000</v>
      </c>
      <c r="H24" s="25">
        <f t="shared" si="0"/>
        <v>59500</v>
      </c>
    </row>
    <row r="25" spans="2:12" ht="26.4" x14ac:dyDescent="0.25">
      <c r="B25" s="24">
        <v>11</v>
      </c>
      <c r="C25" s="13" t="s">
        <v>31</v>
      </c>
      <c r="D25" s="12" t="s">
        <v>38</v>
      </c>
      <c r="E25" s="9">
        <v>1</v>
      </c>
      <c r="F25" s="30">
        <v>0.19</v>
      </c>
      <c r="G25" s="31">
        <v>15000</v>
      </c>
      <c r="H25" s="25">
        <f t="shared" si="0"/>
        <v>17850</v>
      </c>
    </row>
    <row r="26" spans="2:12" ht="13.2" x14ac:dyDescent="0.25">
      <c r="B26" s="24">
        <v>12</v>
      </c>
      <c r="C26" s="13" t="s">
        <v>32</v>
      </c>
      <c r="D26" s="12" t="s">
        <v>16</v>
      </c>
      <c r="E26" s="9">
        <v>1</v>
      </c>
      <c r="F26" s="30">
        <v>0.19</v>
      </c>
      <c r="G26" s="31">
        <v>40000</v>
      </c>
      <c r="H26" s="25">
        <f t="shared" si="0"/>
        <v>47600</v>
      </c>
    </row>
    <row r="27" spans="2:12" ht="26.4" x14ac:dyDescent="0.25">
      <c r="B27" s="24">
        <v>13</v>
      </c>
      <c r="C27" s="13" t="s">
        <v>33</v>
      </c>
      <c r="D27" s="12" t="s">
        <v>16</v>
      </c>
      <c r="E27" s="9">
        <v>1</v>
      </c>
      <c r="F27" s="30">
        <v>0.19</v>
      </c>
      <c r="G27" s="31">
        <v>20000</v>
      </c>
      <c r="H27" s="25">
        <f t="shared" si="0"/>
        <v>23800</v>
      </c>
    </row>
    <row r="28" spans="2:12" s="1" customFormat="1" ht="19.05" customHeight="1" x14ac:dyDescent="0.3">
      <c r="B28" s="26"/>
      <c r="C28" s="27"/>
      <c r="D28" s="27"/>
      <c r="E28" s="27"/>
      <c r="F28" s="27"/>
      <c r="G28" s="14" t="s">
        <v>21</v>
      </c>
      <c r="H28" s="28">
        <f>SUM(H15:H27)</f>
        <v>1648150</v>
      </c>
      <c r="I28" s="5"/>
      <c r="J28" s="6"/>
      <c r="K28" s="6"/>
      <c r="L28" s="6"/>
    </row>
    <row r="29" spans="2:12" s="1" customFormat="1" ht="12" customHeight="1" x14ac:dyDescent="0.3">
      <c r="B29" s="26"/>
      <c r="C29" s="27"/>
      <c r="D29" s="27"/>
      <c r="E29" s="27"/>
      <c r="F29" s="27"/>
      <c r="G29" s="27"/>
      <c r="H29" s="29"/>
      <c r="I29" s="5"/>
      <c r="J29" s="6"/>
      <c r="K29" s="6"/>
      <c r="L29" s="6"/>
    </row>
    <row r="30" spans="2:12" s="1" customFormat="1" ht="15.75" customHeight="1" x14ac:dyDescent="0.3">
      <c r="B30" s="67" t="s">
        <v>13</v>
      </c>
      <c r="C30" s="68"/>
      <c r="D30" s="68"/>
      <c r="E30" s="68"/>
      <c r="F30" s="68"/>
      <c r="G30" s="68"/>
      <c r="H30" s="69"/>
    </row>
    <row r="31" spans="2:12" s="1" customFormat="1" ht="67.05" customHeight="1" x14ac:dyDescent="0.3">
      <c r="B31" s="70" t="s">
        <v>17</v>
      </c>
      <c r="C31" s="71"/>
      <c r="D31" s="71"/>
      <c r="E31" s="71"/>
      <c r="F31" s="71"/>
      <c r="G31" s="71"/>
      <c r="H31" s="72"/>
    </row>
    <row r="32" spans="2:12" s="1" customFormat="1" ht="37.049999999999997" customHeight="1" thickBot="1" x14ac:dyDescent="0.35">
      <c r="B32" s="73" t="s">
        <v>14</v>
      </c>
      <c r="C32" s="74"/>
      <c r="D32" s="74"/>
      <c r="E32" s="74"/>
      <c r="F32" s="74"/>
      <c r="G32" s="74"/>
      <c r="H32" s="75"/>
    </row>
    <row r="33" spans="2:8" s="1" customFormat="1" ht="13.2" hidden="1" x14ac:dyDescent="0.3">
      <c r="B33" s="7"/>
      <c r="E33" s="2"/>
      <c r="F33" s="2"/>
      <c r="G33" s="2"/>
      <c r="H33" s="2"/>
    </row>
    <row r="34" spans="2:8" ht="12.75" customHeight="1" x14ac:dyDescent="0.25"/>
    <row r="35" spans="2:8" ht="12.75" hidden="1" customHeight="1" x14ac:dyDescent="0.25"/>
    <row r="36" spans="2:8" ht="12.75" hidden="1" customHeight="1" x14ac:dyDescent="0.25"/>
    <row r="37" spans="2:8" ht="12.75" hidden="1" customHeight="1" x14ac:dyDescent="0.25"/>
    <row r="38" spans="2:8" ht="12.75" hidden="1" customHeight="1" x14ac:dyDescent="0.25"/>
    <row r="39" spans="2:8" ht="12.75" hidden="1" customHeight="1" x14ac:dyDescent="0.25"/>
    <row r="40" spans="2:8" ht="13.2" hidden="1" x14ac:dyDescent="0.25"/>
    <row r="41" spans="2:8" ht="13.2" hidden="1" x14ac:dyDescent="0.25"/>
    <row r="42" spans="2:8" ht="12.75" hidden="1" customHeight="1" x14ac:dyDescent="0.25"/>
    <row r="52" ht="12.75" hidden="1" customHeight="1" x14ac:dyDescent="0.25"/>
    <row r="53" ht="12.75" hidden="1" customHeight="1" x14ac:dyDescent="0.25"/>
    <row r="54" ht="12.75" hidden="1" customHeight="1" x14ac:dyDescent="0.25"/>
    <row r="55" ht="12.75" hidden="1" customHeight="1" x14ac:dyDescent="0.25"/>
    <row r="56" ht="12.75" hidden="1" customHeight="1" x14ac:dyDescent="0.25"/>
    <row r="57" ht="12.75" hidden="1" customHeight="1" x14ac:dyDescent="0.25"/>
    <row r="58" ht="12.75" hidden="1" customHeight="1" x14ac:dyDescent="0.25"/>
    <row r="59" ht="12.75" hidden="1" customHeight="1" x14ac:dyDescent="0.25"/>
    <row r="60" ht="12.75" hidden="1" customHeight="1" x14ac:dyDescent="0.25"/>
    <row r="61" ht="12.75" hidden="1" customHeight="1" x14ac:dyDescent="0.25"/>
    <row r="62" ht="12.75" hidden="1" customHeight="1" x14ac:dyDescent="0.25"/>
    <row r="63" ht="12.75" hidden="1" customHeight="1" x14ac:dyDescent="0.25"/>
    <row r="64" ht="12.75" hidden="1" customHeight="1" x14ac:dyDescent="0.25"/>
    <row r="65" ht="12.75" hidden="1" customHeight="1" x14ac:dyDescent="0.25"/>
    <row r="66" ht="12.75" hidden="1" customHeight="1" x14ac:dyDescent="0.25"/>
    <row r="67" ht="12.75" hidden="1" customHeight="1" x14ac:dyDescent="0.25"/>
    <row r="68" ht="12.75" hidden="1" customHeight="1" x14ac:dyDescent="0.25"/>
    <row r="69" ht="12.75" hidden="1" customHeight="1" x14ac:dyDescent="0.25"/>
    <row r="70" ht="12.75" hidden="1" customHeight="1" x14ac:dyDescent="0.25"/>
    <row r="71" ht="12.75" hidden="1" customHeight="1" x14ac:dyDescent="0.25"/>
    <row r="72" ht="12.75" hidden="1" customHeight="1" x14ac:dyDescent="0.25"/>
    <row r="73" ht="12.75" hidden="1" customHeight="1" x14ac:dyDescent="0.25"/>
    <row r="74" ht="12.75" hidden="1" customHeight="1" x14ac:dyDescent="0.25"/>
    <row r="75" ht="12.75" hidden="1" customHeight="1" x14ac:dyDescent="0.25"/>
    <row r="76" ht="12.75" hidden="1" customHeight="1" x14ac:dyDescent="0.25"/>
    <row r="77" ht="12.75" hidden="1" customHeight="1" x14ac:dyDescent="0.25"/>
    <row r="78" ht="12.75" hidden="1" customHeight="1" x14ac:dyDescent="0.25"/>
    <row r="79" ht="12.75" hidden="1" customHeight="1" x14ac:dyDescent="0.25"/>
    <row r="80" ht="12.75" hidden="1" customHeight="1" x14ac:dyDescent="0.25"/>
    <row r="81" ht="12.75" hidden="1" customHeight="1" x14ac:dyDescent="0.25"/>
    <row r="82" ht="12.75" hidden="1" customHeight="1" x14ac:dyDescent="0.25"/>
    <row r="83" ht="12.75" hidden="1" customHeight="1" x14ac:dyDescent="0.25"/>
    <row r="84" ht="12.75" hidden="1" customHeight="1" x14ac:dyDescent="0.25"/>
    <row r="85" ht="12.75" hidden="1" customHeight="1" x14ac:dyDescent="0.25"/>
    <row r="86" ht="12.75" hidden="1" customHeight="1" x14ac:dyDescent="0.25"/>
    <row r="87" ht="12.75" hidden="1" customHeight="1" x14ac:dyDescent="0.25"/>
    <row r="88" ht="12.75" hidden="1" customHeight="1" x14ac:dyDescent="0.25"/>
    <row r="89" ht="12.75" hidden="1" customHeight="1" x14ac:dyDescent="0.25"/>
    <row r="90" ht="12.75" hidden="1" customHeight="1" x14ac:dyDescent="0.25"/>
    <row r="91" ht="12.75" hidden="1" customHeight="1" x14ac:dyDescent="0.25"/>
    <row r="92" ht="12.75" hidden="1" customHeight="1" x14ac:dyDescent="0.25"/>
    <row r="93" ht="12.75" hidden="1" customHeight="1" x14ac:dyDescent="0.25"/>
    <row r="94" ht="12.75" hidden="1" customHeight="1" x14ac:dyDescent="0.25"/>
    <row r="95" ht="12.75" hidden="1" customHeight="1" x14ac:dyDescent="0.25"/>
    <row r="96" ht="12.75" hidden="1" customHeight="1" x14ac:dyDescent="0.25"/>
    <row r="97" ht="12.75" hidden="1" customHeight="1" x14ac:dyDescent="0.25"/>
    <row r="98" ht="12.75" hidden="1" customHeight="1" x14ac:dyDescent="0.25"/>
    <row r="99" ht="12.75" hidden="1" customHeight="1" x14ac:dyDescent="0.25"/>
    <row r="100" ht="12.75" hidden="1" customHeight="1" x14ac:dyDescent="0.25"/>
    <row r="101" ht="12.75" hidden="1" customHeight="1" x14ac:dyDescent="0.25"/>
    <row r="102" ht="12.75" hidden="1" customHeight="1" x14ac:dyDescent="0.25"/>
    <row r="103" ht="12.75" hidden="1" customHeight="1" x14ac:dyDescent="0.25"/>
    <row r="104" ht="12.75" hidden="1" customHeight="1" x14ac:dyDescent="0.25"/>
    <row r="105" ht="12.75" hidden="1" customHeight="1" x14ac:dyDescent="0.25"/>
    <row r="106" ht="12.75" hidden="1" customHeight="1" x14ac:dyDescent="0.25"/>
    <row r="107" ht="12.75" hidden="1" customHeight="1" x14ac:dyDescent="0.25"/>
    <row r="108" ht="12.75" hidden="1" customHeight="1" x14ac:dyDescent="0.25"/>
    <row r="109" ht="12.75" hidden="1" customHeight="1" x14ac:dyDescent="0.25"/>
    <row r="110" ht="12.75" hidden="1" customHeight="1" x14ac:dyDescent="0.25"/>
    <row r="111" ht="12.75" hidden="1" customHeight="1" x14ac:dyDescent="0.25"/>
    <row r="112" ht="12.75" hidden="1" customHeight="1" x14ac:dyDescent="0.25"/>
    <row r="113" ht="12.75" hidden="1" customHeight="1" x14ac:dyDescent="0.25"/>
    <row r="114" ht="12.75" hidden="1" customHeight="1" x14ac:dyDescent="0.25"/>
    <row r="115" ht="12.75" hidden="1" customHeight="1" x14ac:dyDescent="0.25"/>
    <row r="116" ht="12.75" hidden="1" customHeight="1" x14ac:dyDescent="0.25"/>
    <row r="117" ht="12.75" hidden="1" customHeight="1" x14ac:dyDescent="0.25"/>
    <row r="118" ht="12.75" hidden="1" customHeight="1" x14ac:dyDescent="0.25"/>
    <row r="119" ht="12.75" hidden="1" customHeight="1" x14ac:dyDescent="0.25"/>
    <row r="120" ht="12.75" hidden="1" customHeight="1" x14ac:dyDescent="0.25"/>
    <row r="121" ht="12.75" hidden="1" customHeight="1" x14ac:dyDescent="0.25"/>
    <row r="122" ht="12.75" hidden="1" customHeight="1" x14ac:dyDescent="0.25"/>
    <row r="123" ht="12.75" hidden="1" customHeight="1" x14ac:dyDescent="0.25"/>
    <row r="124" ht="12.75" hidden="1" customHeight="1" x14ac:dyDescent="0.25"/>
    <row r="125" ht="12.75" hidden="1" customHeight="1" x14ac:dyDescent="0.25"/>
    <row r="126" ht="12.75" hidden="1" customHeight="1" x14ac:dyDescent="0.25"/>
    <row r="127" ht="12.75" hidden="1" customHeight="1" x14ac:dyDescent="0.25"/>
    <row r="128" ht="12.75" hidden="1" customHeight="1" x14ac:dyDescent="0.25"/>
    <row r="129" ht="12.75" hidden="1" customHeight="1" x14ac:dyDescent="0.25"/>
    <row r="130" ht="12.75" hidden="1" customHeight="1" x14ac:dyDescent="0.25"/>
    <row r="131" ht="12.75" hidden="1" customHeight="1" x14ac:dyDescent="0.25"/>
    <row r="132" ht="12.75" hidden="1" customHeight="1" x14ac:dyDescent="0.25"/>
    <row r="133" ht="12.75" hidden="1" customHeight="1" x14ac:dyDescent="0.25"/>
    <row r="134" ht="12.75" hidden="1" customHeight="1" x14ac:dyDescent="0.25"/>
  </sheetData>
  <mergeCells count="25">
    <mergeCell ref="B31:H31"/>
    <mergeCell ref="B32:H32"/>
    <mergeCell ref="B12:H12"/>
    <mergeCell ref="B13:H13"/>
    <mergeCell ref="B11:C11"/>
    <mergeCell ref="G11:H11"/>
    <mergeCell ref="B7:C7"/>
    <mergeCell ref="B8:C8"/>
    <mergeCell ref="B9:C9"/>
    <mergeCell ref="B10:C10"/>
    <mergeCell ref="B30:H30"/>
    <mergeCell ref="G8:H8"/>
    <mergeCell ref="G10:H10"/>
    <mergeCell ref="G7:H7"/>
    <mergeCell ref="G9:H9"/>
    <mergeCell ref="D7:F7"/>
    <mergeCell ref="D8:F8"/>
    <mergeCell ref="D10:F10"/>
    <mergeCell ref="D9:F9"/>
    <mergeCell ref="D11:F11"/>
    <mergeCell ref="B2:H2"/>
    <mergeCell ref="B4:H4"/>
    <mergeCell ref="B6:C6"/>
    <mergeCell ref="D6:F6"/>
    <mergeCell ref="G6:H6"/>
  </mergeCells>
  <hyperlinks>
    <hyperlink ref="G7" r:id="rId1" xr:uid="{3E573973-F8A8-4681-B372-50A935AE561C}"/>
  </hyperlinks>
  <printOptions horizontalCentered="1"/>
  <pageMargins left="0.23622047244094491" right="0.23622047244094491" top="0.74803149606299213" bottom="0.74803149606299213" header="0.31496062992125984" footer="0.31496062992125984"/>
  <pageSetup scale="50" orientation="portrait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F781-39B4-4085-9697-358E6F0C5150}">
  <dimension ref="A1:WVI134"/>
  <sheetViews>
    <sheetView showGridLines="0" zoomScaleNormal="100" zoomScaleSheetLayoutView="100" workbookViewId="0">
      <selection activeCell="B4" sqref="B4:H4"/>
    </sheetView>
  </sheetViews>
  <sheetFormatPr baseColWidth="10" defaultColWidth="0" defaultRowHeight="0" customHeight="1" zeroHeight="1" x14ac:dyDescent="0.25"/>
  <cols>
    <col min="1" max="1" width="4.77734375" style="4" customWidth="1"/>
    <col min="2" max="2" width="3.77734375" style="8" customWidth="1"/>
    <col min="3" max="3" width="40.77734375" style="4" customWidth="1"/>
    <col min="4" max="4" width="14.21875" style="4" customWidth="1"/>
    <col min="5" max="5" width="6.21875" style="4" customWidth="1"/>
    <col min="6" max="6" width="7.77734375" style="4" customWidth="1"/>
    <col min="7" max="8" width="16.5546875" style="4" customWidth="1"/>
    <col min="9" max="9" width="7.21875" style="4" customWidth="1"/>
    <col min="10" max="10" width="7.77734375" style="4" hidden="1" customWidth="1"/>
    <col min="11" max="11" width="10.77734375" style="4" hidden="1" customWidth="1"/>
    <col min="12" max="245" width="10.77734375" style="4" hidden="1"/>
    <col min="246" max="246" width="5.77734375" style="4" hidden="1"/>
    <col min="247" max="247" width="67.21875" style="4" hidden="1"/>
    <col min="248" max="252" width="11.44140625" style="4" hidden="1"/>
    <col min="253" max="253" width="15.44140625" style="4" hidden="1"/>
    <col min="254" max="501" width="10.77734375" style="4" hidden="1"/>
    <col min="502" max="502" width="5.77734375" style="4" hidden="1"/>
    <col min="503" max="503" width="67.21875" style="4" hidden="1"/>
    <col min="504" max="508" width="11.44140625" style="4" hidden="1"/>
    <col min="509" max="509" width="15.44140625" style="4" hidden="1"/>
    <col min="510" max="757" width="10.77734375" style="4" hidden="1"/>
    <col min="758" max="758" width="5.77734375" style="4" hidden="1"/>
    <col min="759" max="759" width="67.21875" style="4" hidden="1"/>
    <col min="760" max="764" width="11.44140625" style="4" hidden="1"/>
    <col min="765" max="765" width="15.44140625" style="4" hidden="1"/>
    <col min="766" max="1013" width="10.77734375" style="4" hidden="1"/>
    <col min="1014" max="1014" width="5.77734375" style="4" hidden="1"/>
    <col min="1015" max="1015" width="67.21875" style="4" hidden="1"/>
    <col min="1016" max="1020" width="11.44140625" style="4" hidden="1"/>
    <col min="1021" max="1021" width="15.44140625" style="4" hidden="1"/>
    <col min="1022" max="1269" width="10.77734375" style="4" hidden="1"/>
    <col min="1270" max="1270" width="5.77734375" style="4" hidden="1"/>
    <col min="1271" max="1271" width="67.21875" style="4" hidden="1"/>
    <col min="1272" max="1276" width="11.44140625" style="4" hidden="1"/>
    <col min="1277" max="1277" width="15.44140625" style="4" hidden="1"/>
    <col min="1278" max="1525" width="10.77734375" style="4" hidden="1"/>
    <col min="1526" max="1526" width="5.77734375" style="4" hidden="1"/>
    <col min="1527" max="1527" width="67.21875" style="4" hidden="1"/>
    <col min="1528" max="1532" width="11.44140625" style="4" hidden="1"/>
    <col min="1533" max="1533" width="15.44140625" style="4" hidden="1"/>
    <col min="1534" max="1781" width="10.77734375" style="4" hidden="1"/>
    <col min="1782" max="1782" width="5.77734375" style="4" hidden="1"/>
    <col min="1783" max="1783" width="67.21875" style="4" hidden="1"/>
    <col min="1784" max="1788" width="11.44140625" style="4" hidden="1"/>
    <col min="1789" max="1789" width="15.44140625" style="4" hidden="1"/>
    <col min="1790" max="2037" width="10.77734375" style="4" hidden="1"/>
    <col min="2038" max="2038" width="5.77734375" style="4" hidden="1"/>
    <col min="2039" max="2039" width="67.21875" style="4" hidden="1"/>
    <col min="2040" max="2044" width="11.44140625" style="4" hidden="1"/>
    <col min="2045" max="2045" width="15.44140625" style="4" hidden="1"/>
    <col min="2046" max="2293" width="10.77734375" style="4" hidden="1"/>
    <col min="2294" max="2294" width="5.77734375" style="4" hidden="1"/>
    <col min="2295" max="2295" width="67.21875" style="4" hidden="1"/>
    <col min="2296" max="2300" width="11.44140625" style="4" hidden="1"/>
    <col min="2301" max="2301" width="15.44140625" style="4" hidden="1"/>
    <col min="2302" max="2549" width="10.77734375" style="4" hidden="1"/>
    <col min="2550" max="2550" width="5.77734375" style="4" hidden="1"/>
    <col min="2551" max="2551" width="67.21875" style="4" hidden="1"/>
    <col min="2552" max="2556" width="11.44140625" style="4" hidden="1"/>
    <col min="2557" max="2557" width="15.44140625" style="4" hidden="1"/>
    <col min="2558" max="2805" width="10.77734375" style="4" hidden="1"/>
    <col min="2806" max="2806" width="5.77734375" style="4" hidden="1"/>
    <col min="2807" max="2807" width="67.21875" style="4" hidden="1"/>
    <col min="2808" max="2812" width="11.44140625" style="4" hidden="1"/>
    <col min="2813" max="2813" width="15.44140625" style="4" hidden="1"/>
    <col min="2814" max="3061" width="10.77734375" style="4" hidden="1"/>
    <col min="3062" max="3062" width="5.77734375" style="4" hidden="1"/>
    <col min="3063" max="3063" width="67.21875" style="4" hidden="1"/>
    <col min="3064" max="3068" width="11.44140625" style="4" hidden="1"/>
    <col min="3069" max="3069" width="15.44140625" style="4" hidden="1"/>
    <col min="3070" max="3317" width="10.77734375" style="4" hidden="1"/>
    <col min="3318" max="3318" width="5.77734375" style="4" hidden="1"/>
    <col min="3319" max="3319" width="67.21875" style="4" hidden="1"/>
    <col min="3320" max="3324" width="11.44140625" style="4" hidden="1"/>
    <col min="3325" max="3325" width="15.44140625" style="4" hidden="1"/>
    <col min="3326" max="3573" width="10.77734375" style="4" hidden="1"/>
    <col min="3574" max="3574" width="5.77734375" style="4" hidden="1"/>
    <col min="3575" max="3575" width="67.21875" style="4" hidden="1"/>
    <col min="3576" max="3580" width="11.44140625" style="4" hidden="1"/>
    <col min="3581" max="3581" width="15.44140625" style="4" hidden="1"/>
    <col min="3582" max="3829" width="10.77734375" style="4" hidden="1"/>
    <col min="3830" max="3830" width="5.77734375" style="4" hidden="1"/>
    <col min="3831" max="3831" width="67.21875" style="4" hidden="1"/>
    <col min="3832" max="3836" width="11.44140625" style="4" hidden="1"/>
    <col min="3837" max="3837" width="15.44140625" style="4" hidden="1"/>
    <col min="3838" max="4085" width="10.77734375" style="4" hidden="1"/>
    <col min="4086" max="4086" width="5.77734375" style="4" hidden="1"/>
    <col min="4087" max="4087" width="67.21875" style="4" hidden="1"/>
    <col min="4088" max="4092" width="11.44140625" style="4" hidden="1"/>
    <col min="4093" max="4093" width="15.44140625" style="4" hidden="1"/>
    <col min="4094" max="4341" width="10.77734375" style="4" hidden="1"/>
    <col min="4342" max="4342" width="5.77734375" style="4" hidden="1"/>
    <col min="4343" max="4343" width="67.21875" style="4" hidden="1"/>
    <col min="4344" max="4348" width="11.44140625" style="4" hidden="1"/>
    <col min="4349" max="4349" width="15.44140625" style="4" hidden="1"/>
    <col min="4350" max="4597" width="10.77734375" style="4" hidden="1"/>
    <col min="4598" max="4598" width="5.77734375" style="4" hidden="1"/>
    <col min="4599" max="4599" width="67.21875" style="4" hidden="1"/>
    <col min="4600" max="4604" width="11.44140625" style="4" hidden="1"/>
    <col min="4605" max="4605" width="15.44140625" style="4" hidden="1"/>
    <col min="4606" max="4853" width="10.77734375" style="4" hidden="1"/>
    <col min="4854" max="4854" width="5.77734375" style="4" hidden="1"/>
    <col min="4855" max="4855" width="67.21875" style="4" hidden="1"/>
    <col min="4856" max="4860" width="11.44140625" style="4" hidden="1"/>
    <col min="4861" max="4861" width="15.44140625" style="4" hidden="1"/>
    <col min="4862" max="5109" width="10.77734375" style="4" hidden="1"/>
    <col min="5110" max="5110" width="5.77734375" style="4" hidden="1"/>
    <col min="5111" max="5111" width="67.21875" style="4" hidden="1"/>
    <col min="5112" max="5116" width="11.44140625" style="4" hidden="1"/>
    <col min="5117" max="5117" width="15.44140625" style="4" hidden="1"/>
    <col min="5118" max="5365" width="10.77734375" style="4" hidden="1"/>
    <col min="5366" max="5366" width="5.77734375" style="4" hidden="1"/>
    <col min="5367" max="5367" width="67.21875" style="4" hidden="1"/>
    <col min="5368" max="5372" width="11.44140625" style="4" hidden="1"/>
    <col min="5373" max="5373" width="15.44140625" style="4" hidden="1"/>
    <col min="5374" max="5621" width="10.77734375" style="4" hidden="1"/>
    <col min="5622" max="5622" width="5.77734375" style="4" hidden="1"/>
    <col min="5623" max="5623" width="67.21875" style="4" hidden="1"/>
    <col min="5624" max="5628" width="11.44140625" style="4" hidden="1"/>
    <col min="5629" max="5629" width="15.44140625" style="4" hidden="1"/>
    <col min="5630" max="5877" width="10.77734375" style="4" hidden="1"/>
    <col min="5878" max="5878" width="5.77734375" style="4" hidden="1"/>
    <col min="5879" max="5879" width="67.21875" style="4" hidden="1"/>
    <col min="5880" max="5884" width="11.44140625" style="4" hidden="1"/>
    <col min="5885" max="5885" width="15.44140625" style="4" hidden="1"/>
    <col min="5886" max="6133" width="10.77734375" style="4" hidden="1"/>
    <col min="6134" max="6134" width="5.77734375" style="4" hidden="1"/>
    <col min="6135" max="6135" width="67.21875" style="4" hidden="1"/>
    <col min="6136" max="6140" width="11.44140625" style="4" hidden="1"/>
    <col min="6141" max="6141" width="15.44140625" style="4" hidden="1"/>
    <col min="6142" max="6389" width="10.77734375" style="4" hidden="1"/>
    <col min="6390" max="6390" width="5.77734375" style="4" hidden="1"/>
    <col min="6391" max="6391" width="67.21875" style="4" hidden="1"/>
    <col min="6392" max="6396" width="11.44140625" style="4" hidden="1"/>
    <col min="6397" max="6397" width="15.44140625" style="4" hidden="1"/>
    <col min="6398" max="6645" width="10.77734375" style="4" hidden="1"/>
    <col min="6646" max="6646" width="5.77734375" style="4" hidden="1"/>
    <col min="6647" max="6647" width="67.21875" style="4" hidden="1"/>
    <col min="6648" max="6652" width="11.44140625" style="4" hidden="1"/>
    <col min="6653" max="6653" width="15.44140625" style="4" hidden="1"/>
    <col min="6654" max="6901" width="10.77734375" style="4" hidden="1"/>
    <col min="6902" max="6902" width="5.77734375" style="4" hidden="1"/>
    <col min="6903" max="6903" width="67.21875" style="4" hidden="1"/>
    <col min="6904" max="6908" width="11.44140625" style="4" hidden="1"/>
    <col min="6909" max="6909" width="15.44140625" style="4" hidden="1"/>
    <col min="6910" max="7157" width="10.77734375" style="4" hidden="1"/>
    <col min="7158" max="7158" width="5.77734375" style="4" hidden="1"/>
    <col min="7159" max="7159" width="67.21875" style="4" hidden="1"/>
    <col min="7160" max="7164" width="11.44140625" style="4" hidden="1"/>
    <col min="7165" max="7165" width="15.44140625" style="4" hidden="1"/>
    <col min="7166" max="7413" width="10.77734375" style="4" hidden="1"/>
    <col min="7414" max="7414" width="5.77734375" style="4" hidden="1"/>
    <col min="7415" max="7415" width="67.21875" style="4" hidden="1"/>
    <col min="7416" max="7420" width="11.44140625" style="4" hidden="1"/>
    <col min="7421" max="7421" width="15.44140625" style="4" hidden="1"/>
    <col min="7422" max="7669" width="10.77734375" style="4" hidden="1"/>
    <col min="7670" max="7670" width="5.77734375" style="4" hidden="1"/>
    <col min="7671" max="7671" width="67.21875" style="4" hidden="1"/>
    <col min="7672" max="7676" width="11.44140625" style="4" hidden="1"/>
    <col min="7677" max="7677" width="15.44140625" style="4" hidden="1"/>
    <col min="7678" max="7925" width="10.77734375" style="4" hidden="1"/>
    <col min="7926" max="7926" width="5.77734375" style="4" hidden="1"/>
    <col min="7927" max="7927" width="67.21875" style="4" hidden="1"/>
    <col min="7928" max="7932" width="11.44140625" style="4" hidden="1"/>
    <col min="7933" max="7933" width="15.44140625" style="4" hidden="1"/>
    <col min="7934" max="8181" width="10.77734375" style="4" hidden="1"/>
    <col min="8182" max="8182" width="5.77734375" style="4" hidden="1"/>
    <col min="8183" max="8183" width="67.21875" style="4" hidden="1"/>
    <col min="8184" max="8188" width="11.44140625" style="4" hidden="1"/>
    <col min="8189" max="8189" width="15.44140625" style="4" hidden="1"/>
    <col min="8190" max="8437" width="10.77734375" style="4" hidden="1"/>
    <col min="8438" max="8438" width="5.77734375" style="4" hidden="1"/>
    <col min="8439" max="8439" width="67.21875" style="4" hidden="1"/>
    <col min="8440" max="8444" width="11.44140625" style="4" hidden="1"/>
    <col min="8445" max="8445" width="15.44140625" style="4" hidden="1"/>
    <col min="8446" max="8693" width="10.77734375" style="4" hidden="1"/>
    <col min="8694" max="8694" width="5.77734375" style="4" hidden="1"/>
    <col min="8695" max="8695" width="67.21875" style="4" hidden="1"/>
    <col min="8696" max="8700" width="11.44140625" style="4" hidden="1"/>
    <col min="8701" max="8701" width="15.44140625" style="4" hidden="1"/>
    <col min="8702" max="8949" width="10.77734375" style="4" hidden="1"/>
    <col min="8950" max="8950" width="5.77734375" style="4" hidden="1"/>
    <col min="8951" max="8951" width="67.21875" style="4" hidden="1"/>
    <col min="8952" max="8956" width="11.44140625" style="4" hidden="1"/>
    <col min="8957" max="8957" width="15.44140625" style="4" hidden="1"/>
    <col min="8958" max="9205" width="10.77734375" style="4" hidden="1"/>
    <col min="9206" max="9206" width="5.77734375" style="4" hidden="1"/>
    <col min="9207" max="9207" width="67.21875" style="4" hidden="1"/>
    <col min="9208" max="9212" width="11.44140625" style="4" hidden="1"/>
    <col min="9213" max="9213" width="15.44140625" style="4" hidden="1"/>
    <col min="9214" max="9461" width="10.77734375" style="4" hidden="1"/>
    <col min="9462" max="9462" width="5.77734375" style="4" hidden="1"/>
    <col min="9463" max="9463" width="67.21875" style="4" hidden="1"/>
    <col min="9464" max="9468" width="11.44140625" style="4" hidden="1"/>
    <col min="9469" max="9469" width="15.44140625" style="4" hidden="1"/>
    <col min="9470" max="9717" width="10.77734375" style="4" hidden="1"/>
    <col min="9718" max="9718" width="5.77734375" style="4" hidden="1"/>
    <col min="9719" max="9719" width="67.21875" style="4" hidden="1"/>
    <col min="9720" max="9724" width="11.44140625" style="4" hidden="1"/>
    <col min="9725" max="9725" width="15.44140625" style="4" hidden="1"/>
    <col min="9726" max="9973" width="10.77734375" style="4" hidden="1"/>
    <col min="9974" max="9974" width="5.77734375" style="4" hidden="1"/>
    <col min="9975" max="9975" width="67.21875" style="4" hidden="1"/>
    <col min="9976" max="9980" width="11.44140625" style="4" hidden="1"/>
    <col min="9981" max="9981" width="15.44140625" style="4" hidden="1"/>
    <col min="9982" max="10229" width="10.77734375" style="4" hidden="1"/>
    <col min="10230" max="10230" width="5.77734375" style="4" hidden="1"/>
    <col min="10231" max="10231" width="67.21875" style="4" hidden="1"/>
    <col min="10232" max="10236" width="11.44140625" style="4" hidden="1"/>
    <col min="10237" max="10237" width="15.44140625" style="4" hidden="1"/>
    <col min="10238" max="10485" width="10.77734375" style="4" hidden="1"/>
    <col min="10486" max="10486" width="5.77734375" style="4" hidden="1"/>
    <col min="10487" max="10487" width="67.21875" style="4" hidden="1"/>
    <col min="10488" max="10492" width="11.44140625" style="4" hidden="1"/>
    <col min="10493" max="10493" width="15.44140625" style="4" hidden="1"/>
    <col min="10494" max="10741" width="10.77734375" style="4" hidden="1"/>
    <col min="10742" max="10742" width="5.77734375" style="4" hidden="1"/>
    <col min="10743" max="10743" width="67.21875" style="4" hidden="1"/>
    <col min="10744" max="10748" width="11.44140625" style="4" hidden="1"/>
    <col min="10749" max="10749" width="15.44140625" style="4" hidden="1"/>
    <col min="10750" max="10997" width="10.77734375" style="4" hidden="1"/>
    <col min="10998" max="10998" width="5.77734375" style="4" hidden="1"/>
    <col min="10999" max="10999" width="67.21875" style="4" hidden="1"/>
    <col min="11000" max="11004" width="11.44140625" style="4" hidden="1"/>
    <col min="11005" max="11005" width="15.44140625" style="4" hidden="1"/>
    <col min="11006" max="11253" width="10.77734375" style="4" hidden="1"/>
    <col min="11254" max="11254" width="5.77734375" style="4" hidden="1"/>
    <col min="11255" max="11255" width="67.21875" style="4" hidden="1"/>
    <col min="11256" max="11260" width="11.44140625" style="4" hidden="1"/>
    <col min="11261" max="11261" width="15.44140625" style="4" hidden="1"/>
    <col min="11262" max="11509" width="10.77734375" style="4" hidden="1"/>
    <col min="11510" max="11510" width="5.77734375" style="4" hidden="1"/>
    <col min="11511" max="11511" width="67.21875" style="4" hidden="1"/>
    <col min="11512" max="11516" width="11.44140625" style="4" hidden="1"/>
    <col min="11517" max="11517" width="15.44140625" style="4" hidden="1"/>
    <col min="11518" max="11765" width="10.77734375" style="4" hidden="1"/>
    <col min="11766" max="11766" width="5.77734375" style="4" hidden="1"/>
    <col min="11767" max="11767" width="67.21875" style="4" hidden="1"/>
    <col min="11768" max="11772" width="11.44140625" style="4" hidden="1"/>
    <col min="11773" max="11773" width="15.44140625" style="4" hidden="1"/>
    <col min="11774" max="12021" width="10.77734375" style="4" hidden="1"/>
    <col min="12022" max="12022" width="5.77734375" style="4" hidden="1"/>
    <col min="12023" max="12023" width="67.21875" style="4" hidden="1"/>
    <col min="12024" max="12028" width="11.44140625" style="4" hidden="1"/>
    <col min="12029" max="12029" width="15.44140625" style="4" hidden="1"/>
    <col min="12030" max="12277" width="10.77734375" style="4" hidden="1"/>
    <col min="12278" max="12278" width="5.77734375" style="4" hidden="1"/>
    <col min="12279" max="12279" width="67.21875" style="4" hidden="1"/>
    <col min="12280" max="12284" width="11.44140625" style="4" hidden="1"/>
    <col min="12285" max="12285" width="15.44140625" style="4" hidden="1"/>
    <col min="12286" max="12533" width="10.77734375" style="4" hidden="1"/>
    <col min="12534" max="12534" width="5.77734375" style="4" hidden="1"/>
    <col min="12535" max="12535" width="67.21875" style="4" hidden="1"/>
    <col min="12536" max="12540" width="11.44140625" style="4" hidden="1"/>
    <col min="12541" max="12541" width="15.44140625" style="4" hidden="1"/>
    <col min="12542" max="12789" width="10.77734375" style="4" hidden="1"/>
    <col min="12790" max="12790" width="5.77734375" style="4" hidden="1"/>
    <col min="12791" max="12791" width="67.21875" style="4" hidden="1"/>
    <col min="12792" max="12796" width="11.44140625" style="4" hidden="1"/>
    <col min="12797" max="12797" width="15.44140625" style="4" hidden="1"/>
    <col min="12798" max="13045" width="10.77734375" style="4" hidden="1"/>
    <col min="13046" max="13046" width="5.77734375" style="4" hidden="1"/>
    <col min="13047" max="13047" width="67.21875" style="4" hidden="1"/>
    <col min="13048" max="13052" width="11.44140625" style="4" hidden="1"/>
    <col min="13053" max="13053" width="15.44140625" style="4" hidden="1"/>
    <col min="13054" max="13301" width="10.77734375" style="4" hidden="1"/>
    <col min="13302" max="13302" width="5.77734375" style="4" hidden="1"/>
    <col min="13303" max="13303" width="67.21875" style="4" hidden="1"/>
    <col min="13304" max="13308" width="11.44140625" style="4" hidden="1"/>
    <col min="13309" max="13309" width="15.44140625" style="4" hidden="1"/>
    <col min="13310" max="13557" width="10.77734375" style="4" hidden="1"/>
    <col min="13558" max="13558" width="5.77734375" style="4" hidden="1"/>
    <col min="13559" max="13559" width="67.21875" style="4" hidden="1"/>
    <col min="13560" max="13564" width="11.44140625" style="4" hidden="1"/>
    <col min="13565" max="13565" width="15.44140625" style="4" hidden="1"/>
    <col min="13566" max="13813" width="10.77734375" style="4" hidden="1"/>
    <col min="13814" max="13814" width="5.77734375" style="4" hidden="1"/>
    <col min="13815" max="13815" width="67.21875" style="4" hidden="1"/>
    <col min="13816" max="13820" width="11.44140625" style="4" hidden="1"/>
    <col min="13821" max="13821" width="15.44140625" style="4" hidden="1"/>
    <col min="13822" max="14069" width="10.77734375" style="4" hidden="1"/>
    <col min="14070" max="14070" width="5.77734375" style="4" hidden="1"/>
    <col min="14071" max="14071" width="67.21875" style="4" hidden="1"/>
    <col min="14072" max="14076" width="11.44140625" style="4" hidden="1"/>
    <col min="14077" max="14077" width="15.44140625" style="4" hidden="1"/>
    <col min="14078" max="14325" width="10.77734375" style="4" hidden="1"/>
    <col min="14326" max="14326" width="5.77734375" style="4" hidden="1"/>
    <col min="14327" max="14327" width="67.21875" style="4" hidden="1"/>
    <col min="14328" max="14332" width="11.44140625" style="4" hidden="1"/>
    <col min="14333" max="14333" width="15.44140625" style="4" hidden="1"/>
    <col min="14334" max="14581" width="10.77734375" style="4" hidden="1"/>
    <col min="14582" max="14582" width="5.77734375" style="4" hidden="1"/>
    <col min="14583" max="14583" width="67.21875" style="4" hidden="1"/>
    <col min="14584" max="14588" width="11.44140625" style="4" hidden="1"/>
    <col min="14589" max="14589" width="15.44140625" style="4" hidden="1"/>
    <col min="14590" max="14837" width="10.77734375" style="4" hidden="1"/>
    <col min="14838" max="14838" width="5.77734375" style="4" hidden="1"/>
    <col min="14839" max="14839" width="67.21875" style="4" hidden="1"/>
    <col min="14840" max="14844" width="11.44140625" style="4" hidden="1"/>
    <col min="14845" max="14845" width="15.44140625" style="4" hidden="1"/>
    <col min="14846" max="15093" width="10.77734375" style="4" hidden="1"/>
    <col min="15094" max="15094" width="5.77734375" style="4" hidden="1"/>
    <col min="15095" max="15095" width="67.21875" style="4" hidden="1"/>
    <col min="15096" max="15100" width="11.44140625" style="4" hidden="1"/>
    <col min="15101" max="15101" width="15.44140625" style="4" hidden="1"/>
    <col min="15102" max="15349" width="10.77734375" style="4" hidden="1"/>
    <col min="15350" max="15350" width="5.77734375" style="4" hidden="1"/>
    <col min="15351" max="15351" width="67.21875" style="4" hidden="1"/>
    <col min="15352" max="15356" width="11.44140625" style="4" hidden="1"/>
    <col min="15357" max="15357" width="15.44140625" style="4" hidden="1"/>
    <col min="15358" max="15605" width="10.77734375" style="4" hidden="1"/>
    <col min="15606" max="15606" width="5.77734375" style="4" hidden="1"/>
    <col min="15607" max="15607" width="67.21875" style="4" hidden="1"/>
    <col min="15608" max="15612" width="11.44140625" style="4" hidden="1"/>
    <col min="15613" max="15613" width="15.44140625" style="4" hidden="1"/>
    <col min="15614" max="15861" width="10.77734375" style="4" hidden="1"/>
    <col min="15862" max="15862" width="5.77734375" style="4" hidden="1"/>
    <col min="15863" max="15863" width="67.21875" style="4" hidden="1"/>
    <col min="15864" max="15868" width="11.44140625" style="4" hidden="1"/>
    <col min="15869" max="15869" width="15.44140625" style="4" hidden="1"/>
    <col min="15870" max="16117" width="10.77734375" style="4" hidden="1"/>
    <col min="16118" max="16118" width="5.77734375" style="4" hidden="1"/>
    <col min="16119" max="16119" width="67.21875" style="4" hidden="1"/>
    <col min="16120" max="16124" width="11.44140625" style="4" hidden="1"/>
    <col min="16125" max="16129" width="15.44140625" style="4" hidden="1"/>
    <col min="16130" max="16384" width="10.77734375" style="4" hidden="1"/>
  </cols>
  <sheetData>
    <row r="1" spans="2:12" s="1" customFormat="1" ht="18" customHeight="1" thickBot="1" x14ac:dyDescent="0.35">
      <c r="B1" s="7"/>
      <c r="E1" s="2"/>
      <c r="F1" s="2"/>
      <c r="G1" s="2"/>
      <c r="H1" s="2"/>
      <c r="K1" s="2"/>
      <c r="L1" s="2"/>
    </row>
    <row r="2" spans="2:12" s="1" customFormat="1" ht="47.25" customHeight="1" x14ac:dyDescent="0.3">
      <c r="B2" s="45" t="s">
        <v>40</v>
      </c>
      <c r="C2" s="46"/>
      <c r="D2" s="46"/>
      <c r="E2" s="46"/>
      <c r="F2" s="46"/>
      <c r="G2" s="46"/>
      <c r="H2" s="47"/>
    </row>
    <row r="3" spans="2:12" s="1" customFormat="1" ht="4.5" customHeight="1" x14ac:dyDescent="0.3">
      <c r="B3" s="15"/>
      <c r="C3" s="16"/>
      <c r="D3" s="16"/>
      <c r="E3" s="17"/>
      <c r="F3" s="17"/>
      <c r="G3" s="17"/>
      <c r="H3" s="18"/>
    </row>
    <row r="4" spans="2:12" s="1" customFormat="1" ht="45" customHeight="1" x14ac:dyDescent="0.3">
      <c r="B4" s="48" t="s">
        <v>70</v>
      </c>
      <c r="C4" s="49"/>
      <c r="D4" s="49"/>
      <c r="E4" s="49"/>
      <c r="F4" s="49"/>
      <c r="G4" s="49"/>
      <c r="H4" s="50"/>
    </row>
    <row r="5" spans="2:12" s="1" customFormat="1" ht="5.25" customHeight="1" x14ac:dyDescent="0.3">
      <c r="B5" s="19"/>
      <c r="C5" s="20"/>
      <c r="D5" s="20"/>
      <c r="E5" s="20"/>
      <c r="F5" s="20"/>
      <c r="G5" s="20"/>
      <c r="H5" s="21"/>
    </row>
    <row r="6" spans="2:12" s="1" customFormat="1" ht="14.25" customHeight="1" x14ac:dyDescent="0.3">
      <c r="B6" s="55" t="s">
        <v>0</v>
      </c>
      <c r="C6" s="56"/>
      <c r="D6" s="56" t="s">
        <v>1</v>
      </c>
      <c r="E6" s="56"/>
      <c r="F6" s="56"/>
      <c r="G6" s="56" t="s">
        <v>2</v>
      </c>
      <c r="H6" s="57"/>
    </row>
    <row r="7" spans="2:12" s="1" customFormat="1" ht="18.75" customHeight="1" x14ac:dyDescent="0.3">
      <c r="B7" s="51" t="s">
        <v>61</v>
      </c>
      <c r="C7" s="52"/>
      <c r="D7" s="52" t="s">
        <v>64</v>
      </c>
      <c r="E7" s="52"/>
      <c r="F7" s="52"/>
      <c r="G7" s="53" t="s">
        <v>66</v>
      </c>
      <c r="H7" s="54"/>
    </row>
    <row r="8" spans="2:12" s="1" customFormat="1" ht="14.25" customHeight="1" x14ac:dyDescent="0.3">
      <c r="B8" s="58" t="s">
        <v>3</v>
      </c>
      <c r="C8" s="59"/>
      <c r="D8" s="56" t="s">
        <v>4</v>
      </c>
      <c r="E8" s="56"/>
      <c r="F8" s="56"/>
      <c r="G8" s="56" t="s">
        <v>5</v>
      </c>
      <c r="H8" s="57"/>
    </row>
    <row r="9" spans="2:12" s="1" customFormat="1" ht="18.75" customHeight="1" x14ac:dyDescent="0.3">
      <c r="B9" s="51" t="s">
        <v>62</v>
      </c>
      <c r="C9" s="52"/>
      <c r="D9" s="52" t="s">
        <v>65</v>
      </c>
      <c r="E9" s="52"/>
      <c r="F9" s="52"/>
      <c r="G9" s="52">
        <v>3212004825</v>
      </c>
      <c r="H9" s="54"/>
    </row>
    <row r="10" spans="2:12" s="1" customFormat="1" ht="14.25" customHeight="1" x14ac:dyDescent="0.3">
      <c r="B10" s="55" t="s">
        <v>6</v>
      </c>
      <c r="C10" s="56"/>
      <c r="D10" s="56" t="s">
        <v>7</v>
      </c>
      <c r="E10" s="56"/>
      <c r="F10" s="56"/>
      <c r="G10" s="56" t="s">
        <v>8</v>
      </c>
      <c r="H10" s="57"/>
    </row>
    <row r="11" spans="2:12" s="1" customFormat="1" ht="18.75" customHeight="1" x14ac:dyDescent="0.3">
      <c r="B11" s="51" t="s">
        <v>63</v>
      </c>
      <c r="C11" s="52"/>
      <c r="D11" s="52">
        <v>6012876010</v>
      </c>
      <c r="E11" s="52"/>
      <c r="F11" s="52"/>
      <c r="G11" s="76">
        <v>45853</v>
      </c>
      <c r="H11" s="54"/>
    </row>
    <row r="12" spans="2:12" s="1" customFormat="1" ht="136.05000000000001" customHeight="1" x14ac:dyDescent="0.3">
      <c r="B12" s="61" t="s">
        <v>18</v>
      </c>
      <c r="C12" s="62"/>
      <c r="D12" s="62"/>
      <c r="E12" s="62"/>
      <c r="F12" s="62"/>
      <c r="G12" s="62"/>
      <c r="H12" s="63"/>
    </row>
    <row r="13" spans="2:12" s="1" customFormat="1" ht="47.25" customHeight="1" x14ac:dyDescent="0.3">
      <c r="B13" s="64" t="s">
        <v>15</v>
      </c>
      <c r="C13" s="65"/>
      <c r="D13" s="65"/>
      <c r="E13" s="65"/>
      <c r="F13" s="65"/>
      <c r="G13" s="65"/>
      <c r="H13" s="66"/>
    </row>
    <row r="14" spans="2:12" s="3" customFormat="1" ht="44.25" customHeight="1" x14ac:dyDescent="0.3">
      <c r="B14" s="22" t="s">
        <v>9</v>
      </c>
      <c r="C14" s="10" t="s">
        <v>10</v>
      </c>
      <c r="D14" s="10" t="s">
        <v>16</v>
      </c>
      <c r="E14" s="11" t="s">
        <v>20</v>
      </c>
      <c r="F14" s="10" t="s">
        <v>11</v>
      </c>
      <c r="G14" s="10" t="s">
        <v>19</v>
      </c>
      <c r="H14" s="23" t="s">
        <v>12</v>
      </c>
    </row>
    <row r="15" spans="2:12" ht="13.2" x14ac:dyDescent="0.25">
      <c r="B15" s="24">
        <v>1</v>
      </c>
      <c r="C15" s="13" t="s">
        <v>22</v>
      </c>
      <c r="D15" s="12" t="s">
        <v>16</v>
      </c>
      <c r="E15" s="9">
        <v>1</v>
      </c>
      <c r="F15" s="30">
        <v>0.19</v>
      </c>
      <c r="G15" s="31">
        <v>177000</v>
      </c>
      <c r="H15" s="25">
        <f>ROUND(G15*(1+$F15),0)</f>
        <v>210630</v>
      </c>
    </row>
    <row r="16" spans="2:12" ht="13.2" x14ac:dyDescent="0.25">
      <c r="B16" s="24">
        <v>2</v>
      </c>
      <c r="C16" s="13" t="s">
        <v>23</v>
      </c>
      <c r="D16" s="12" t="s">
        <v>16</v>
      </c>
      <c r="E16" s="9">
        <v>1</v>
      </c>
      <c r="F16" s="30">
        <v>0.19</v>
      </c>
      <c r="G16" s="31">
        <v>767000</v>
      </c>
      <c r="H16" s="25">
        <f t="shared" ref="H16:H27" si="0">ROUND(G16*(1+$F16),0)</f>
        <v>912730</v>
      </c>
    </row>
    <row r="17" spans="2:12" ht="13.2" x14ac:dyDescent="0.25">
      <c r="B17" s="24">
        <v>3</v>
      </c>
      <c r="C17" s="13" t="s">
        <v>24</v>
      </c>
      <c r="D17" s="12" t="s">
        <v>39</v>
      </c>
      <c r="E17" s="9">
        <v>1</v>
      </c>
      <c r="F17" s="30">
        <v>0.19</v>
      </c>
      <c r="G17" s="31">
        <v>39000</v>
      </c>
      <c r="H17" s="25">
        <f t="shared" si="0"/>
        <v>46410</v>
      </c>
    </row>
    <row r="18" spans="2:12" ht="13.2" x14ac:dyDescent="0.25">
      <c r="B18" s="24">
        <v>4</v>
      </c>
      <c r="C18" s="13" t="s">
        <v>25</v>
      </c>
      <c r="D18" s="12" t="s">
        <v>35</v>
      </c>
      <c r="E18" s="9">
        <v>1</v>
      </c>
      <c r="F18" s="30">
        <v>0.19</v>
      </c>
      <c r="G18" s="31">
        <v>80000</v>
      </c>
      <c r="H18" s="25">
        <f t="shared" si="0"/>
        <v>95200</v>
      </c>
    </row>
    <row r="19" spans="2:12" ht="26.4" x14ac:dyDescent="0.25">
      <c r="B19" s="24">
        <v>5</v>
      </c>
      <c r="C19" s="13" t="s">
        <v>26</v>
      </c>
      <c r="D19" s="12" t="s">
        <v>16</v>
      </c>
      <c r="E19" s="9">
        <v>1</v>
      </c>
      <c r="F19" s="30">
        <v>0.19</v>
      </c>
      <c r="G19" s="31">
        <v>95000</v>
      </c>
      <c r="H19" s="25">
        <f t="shared" si="0"/>
        <v>113050</v>
      </c>
    </row>
    <row r="20" spans="2:12" ht="13.2" x14ac:dyDescent="0.25">
      <c r="B20" s="24">
        <v>6</v>
      </c>
      <c r="C20" s="13" t="s">
        <v>27</v>
      </c>
      <c r="D20" s="12" t="s">
        <v>34</v>
      </c>
      <c r="E20" s="9">
        <v>1</v>
      </c>
      <c r="F20" s="30">
        <v>0.19</v>
      </c>
      <c r="G20" s="31">
        <v>41000</v>
      </c>
      <c r="H20" s="25">
        <f t="shared" si="0"/>
        <v>48790</v>
      </c>
    </row>
    <row r="21" spans="2:12" ht="13.2" x14ac:dyDescent="0.25">
      <c r="B21" s="24">
        <v>7</v>
      </c>
      <c r="C21" s="13" t="s">
        <v>28</v>
      </c>
      <c r="D21" s="12" t="s">
        <v>16</v>
      </c>
      <c r="E21" s="9">
        <v>1</v>
      </c>
      <c r="F21" s="30">
        <v>0.19</v>
      </c>
      <c r="G21" s="31">
        <v>55000</v>
      </c>
      <c r="H21" s="25">
        <f t="shared" si="0"/>
        <v>65450</v>
      </c>
    </row>
    <row r="22" spans="2:12" ht="52.8" x14ac:dyDescent="0.25">
      <c r="B22" s="24">
        <v>8</v>
      </c>
      <c r="C22" s="13" t="s">
        <v>29</v>
      </c>
      <c r="D22" s="12" t="s">
        <v>16</v>
      </c>
      <c r="E22" s="9">
        <v>1</v>
      </c>
      <c r="F22" s="30">
        <v>0.19</v>
      </c>
      <c r="G22" s="31">
        <v>216000</v>
      </c>
      <c r="H22" s="25">
        <f t="shared" si="0"/>
        <v>257040</v>
      </c>
    </row>
    <row r="23" spans="2:12" ht="26.4" x14ac:dyDescent="0.25">
      <c r="B23" s="24">
        <v>9</v>
      </c>
      <c r="C23" s="13" t="s">
        <v>36</v>
      </c>
      <c r="D23" s="12" t="s">
        <v>16</v>
      </c>
      <c r="E23" s="9">
        <v>1</v>
      </c>
      <c r="F23" s="30">
        <v>0.19</v>
      </c>
      <c r="G23" s="31">
        <v>65000</v>
      </c>
      <c r="H23" s="25">
        <f t="shared" si="0"/>
        <v>77350</v>
      </c>
    </row>
    <row r="24" spans="2:12" ht="26.4" x14ac:dyDescent="0.25">
      <c r="B24" s="24">
        <v>10</v>
      </c>
      <c r="C24" s="13" t="s">
        <v>30</v>
      </c>
      <c r="D24" s="12" t="s">
        <v>37</v>
      </c>
      <c r="E24" s="9">
        <v>1</v>
      </c>
      <c r="F24" s="30">
        <v>0.19</v>
      </c>
      <c r="G24" s="31">
        <v>74000</v>
      </c>
      <c r="H24" s="25">
        <f t="shared" si="0"/>
        <v>88060</v>
      </c>
    </row>
    <row r="25" spans="2:12" ht="26.4" x14ac:dyDescent="0.25">
      <c r="B25" s="24">
        <v>11</v>
      </c>
      <c r="C25" s="13" t="s">
        <v>31</v>
      </c>
      <c r="D25" s="12" t="s">
        <v>38</v>
      </c>
      <c r="E25" s="9">
        <v>1</v>
      </c>
      <c r="F25" s="30">
        <v>0.19</v>
      </c>
      <c r="G25" s="31">
        <v>6500</v>
      </c>
      <c r="H25" s="25">
        <f t="shared" si="0"/>
        <v>7735</v>
      </c>
    </row>
    <row r="26" spans="2:12" ht="13.2" x14ac:dyDescent="0.25">
      <c r="B26" s="24">
        <v>12</v>
      </c>
      <c r="C26" s="13" t="s">
        <v>32</v>
      </c>
      <c r="D26" s="12" t="s">
        <v>16</v>
      </c>
      <c r="E26" s="9">
        <v>1</v>
      </c>
      <c r="F26" s="30">
        <v>0.19</v>
      </c>
      <c r="G26" s="31">
        <v>24000</v>
      </c>
      <c r="H26" s="25">
        <f t="shared" si="0"/>
        <v>28560</v>
      </c>
    </row>
    <row r="27" spans="2:12" ht="26.4" x14ac:dyDescent="0.25">
      <c r="B27" s="24">
        <v>13</v>
      </c>
      <c r="C27" s="13" t="s">
        <v>33</v>
      </c>
      <c r="D27" s="12" t="s">
        <v>16</v>
      </c>
      <c r="E27" s="9">
        <v>1</v>
      </c>
      <c r="F27" s="30">
        <v>0.19</v>
      </c>
      <c r="G27" s="31">
        <v>11500</v>
      </c>
      <c r="H27" s="25">
        <f t="shared" si="0"/>
        <v>13685</v>
      </c>
    </row>
    <row r="28" spans="2:12" s="1" customFormat="1" ht="19.05" customHeight="1" x14ac:dyDescent="0.3">
      <c r="B28" s="26"/>
      <c r="C28" s="27"/>
      <c r="D28" s="27"/>
      <c r="E28" s="27"/>
      <c r="F28" s="27"/>
      <c r="G28" s="14" t="s">
        <v>21</v>
      </c>
      <c r="H28" s="28">
        <f>SUM(H15:H27)</f>
        <v>1964690</v>
      </c>
      <c r="I28" s="5"/>
      <c r="J28" s="6"/>
      <c r="K28" s="6"/>
      <c r="L28" s="6"/>
    </row>
    <row r="29" spans="2:12" s="1" customFormat="1" ht="12" customHeight="1" x14ac:dyDescent="0.3">
      <c r="B29" s="26"/>
      <c r="C29" s="27"/>
      <c r="D29" s="27"/>
      <c r="E29" s="27"/>
      <c r="F29" s="27"/>
      <c r="G29" s="27"/>
      <c r="H29" s="29"/>
      <c r="I29" s="5"/>
      <c r="J29" s="6"/>
      <c r="K29" s="6"/>
      <c r="L29" s="6"/>
    </row>
    <row r="30" spans="2:12" s="1" customFormat="1" ht="15.75" customHeight="1" x14ac:dyDescent="0.3">
      <c r="B30" s="67" t="s">
        <v>13</v>
      </c>
      <c r="C30" s="68"/>
      <c r="D30" s="68"/>
      <c r="E30" s="68"/>
      <c r="F30" s="68"/>
      <c r="G30" s="68"/>
      <c r="H30" s="69"/>
    </row>
    <row r="31" spans="2:12" s="1" customFormat="1" ht="67.05" customHeight="1" x14ac:dyDescent="0.3">
      <c r="B31" s="70" t="s">
        <v>17</v>
      </c>
      <c r="C31" s="71"/>
      <c r="D31" s="71"/>
      <c r="E31" s="71"/>
      <c r="F31" s="71"/>
      <c r="G31" s="71"/>
      <c r="H31" s="72"/>
    </row>
    <row r="32" spans="2:12" s="1" customFormat="1" ht="37.049999999999997" customHeight="1" thickBot="1" x14ac:dyDescent="0.35">
      <c r="B32" s="73" t="s">
        <v>14</v>
      </c>
      <c r="C32" s="74"/>
      <c r="D32" s="74"/>
      <c r="E32" s="74"/>
      <c r="F32" s="74"/>
      <c r="G32" s="74"/>
      <c r="H32" s="75"/>
    </row>
    <row r="33" spans="2:8" s="1" customFormat="1" ht="13.2" hidden="1" x14ac:dyDescent="0.3">
      <c r="B33" s="7"/>
      <c r="E33" s="2"/>
      <c r="F33" s="2"/>
      <c r="G33" s="2"/>
      <c r="H33" s="2"/>
    </row>
    <row r="34" spans="2:8" ht="12.75" customHeight="1" x14ac:dyDescent="0.25"/>
    <row r="35" spans="2:8" ht="12.75" hidden="1" customHeight="1" x14ac:dyDescent="0.25"/>
    <row r="36" spans="2:8" ht="12.75" hidden="1" customHeight="1" x14ac:dyDescent="0.25"/>
    <row r="37" spans="2:8" ht="12.75" hidden="1" customHeight="1" x14ac:dyDescent="0.25"/>
    <row r="38" spans="2:8" ht="12.75" hidden="1" customHeight="1" x14ac:dyDescent="0.25"/>
    <row r="39" spans="2:8" ht="12.75" hidden="1" customHeight="1" x14ac:dyDescent="0.25"/>
    <row r="40" spans="2:8" ht="13.2" hidden="1" x14ac:dyDescent="0.25"/>
    <row r="41" spans="2:8" ht="13.2" hidden="1" x14ac:dyDescent="0.25"/>
    <row r="42" spans="2:8" ht="12.75" hidden="1" customHeight="1" x14ac:dyDescent="0.25"/>
    <row r="52" ht="12.75" hidden="1" customHeight="1" x14ac:dyDescent="0.25"/>
    <row r="53" ht="12.75" hidden="1" customHeight="1" x14ac:dyDescent="0.25"/>
    <row r="54" ht="12.75" hidden="1" customHeight="1" x14ac:dyDescent="0.25"/>
    <row r="55" ht="12.75" hidden="1" customHeight="1" x14ac:dyDescent="0.25"/>
    <row r="56" ht="12.75" hidden="1" customHeight="1" x14ac:dyDescent="0.25"/>
    <row r="57" ht="12.75" hidden="1" customHeight="1" x14ac:dyDescent="0.25"/>
    <row r="58" ht="12.75" hidden="1" customHeight="1" x14ac:dyDescent="0.25"/>
    <row r="59" ht="12.75" hidden="1" customHeight="1" x14ac:dyDescent="0.25"/>
    <row r="60" ht="12.75" hidden="1" customHeight="1" x14ac:dyDescent="0.25"/>
    <row r="61" ht="12.75" hidden="1" customHeight="1" x14ac:dyDescent="0.25"/>
    <row r="62" ht="12.75" hidden="1" customHeight="1" x14ac:dyDescent="0.25"/>
    <row r="63" ht="12.75" hidden="1" customHeight="1" x14ac:dyDescent="0.25"/>
    <row r="64" ht="12.75" hidden="1" customHeight="1" x14ac:dyDescent="0.25"/>
    <row r="65" ht="12.75" hidden="1" customHeight="1" x14ac:dyDescent="0.25"/>
    <row r="66" ht="12.75" hidden="1" customHeight="1" x14ac:dyDescent="0.25"/>
    <row r="67" ht="12.75" hidden="1" customHeight="1" x14ac:dyDescent="0.25"/>
    <row r="68" ht="12.75" hidden="1" customHeight="1" x14ac:dyDescent="0.25"/>
    <row r="69" ht="12.75" hidden="1" customHeight="1" x14ac:dyDescent="0.25"/>
    <row r="70" ht="12.75" hidden="1" customHeight="1" x14ac:dyDescent="0.25"/>
    <row r="71" ht="12.75" hidden="1" customHeight="1" x14ac:dyDescent="0.25"/>
    <row r="72" ht="12.75" hidden="1" customHeight="1" x14ac:dyDescent="0.25"/>
    <row r="73" ht="12.75" hidden="1" customHeight="1" x14ac:dyDescent="0.25"/>
    <row r="74" ht="12.75" hidden="1" customHeight="1" x14ac:dyDescent="0.25"/>
    <row r="75" ht="12.75" hidden="1" customHeight="1" x14ac:dyDescent="0.25"/>
    <row r="76" ht="12.75" hidden="1" customHeight="1" x14ac:dyDescent="0.25"/>
    <row r="77" ht="12.75" hidden="1" customHeight="1" x14ac:dyDescent="0.25"/>
    <row r="78" ht="12.75" hidden="1" customHeight="1" x14ac:dyDescent="0.25"/>
    <row r="79" ht="12.75" hidden="1" customHeight="1" x14ac:dyDescent="0.25"/>
    <row r="80" ht="12.75" hidden="1" customHeight="1" x14ac:dyDescent="0.25"/>
    <row r="81" ht="12.75" hidden="1" customHeight="1" x14ac:dyDescent="0.25"/>
    <row r="82" ht="12.75" hidden="1" customHeight="1" x14ac:dyDescent="0.25"/>
    <row r="83" ht="12.75" hidden="1" customHeight="1" x14ac:dyDescent="0.25"/>
    <row r="84" ht="12.75" hidden="1" customHeight="1" x14ac:dyDescent="0.25"/>
    <row r="85" ht="12.75" hidden="1" customHeight="1" x14ac:dyDescent="0.25"/>
    <row r="86" ht="12.75" hidden="1" customHeight="1" x14ac:dyDescent="0.25"/>
    <row r="87" ht="12.75" hidden="1" customHeight="1" x14ac:dyDescent="0.25"/>
    <row r="88" ht="12.75" hidden="1" customHeight="1" x14ac:dyDescent="0.25"/>
    <row r="89" ht="12.75" hidden="1" customHeight="1" x14ac:dyDescent="0.25"/>
    <row r="90" ht="12.75" hidden="1" customHeight="1" x14ac:dyDescent="0.25"/>
    <row r="91" ht="12.75" hidden="1" customHeight="1" x14ac:dyDescent="0.25"/>
    <row r="92" ht="12.75" hidden="1" customHeight="1" x14ac:dyDescent="0.25"/>
    <row r="93" ht="12.75" hidden="1" customHeight="1" x14ac:dyDescent="0.25"/>
    <row r="94" ht="12.75" hidden="1" customHeight="1" x14ac:dyDescent="0.25"/>
    <row r="95" ht="12.75" hidden="1" customHeight="1" x14ac:dyDescent="0.25"/>
    <row r="96" ht="12.75" hidden="1" customHeight="1" x14ac:dyDescent="0.25"/>
    <row r="97" ht="12.75" hidden="1" customHeight="1" x14ac:dyDescent="0.25"/>
    <row r="98" ht="12.75" hidden="1" customHeight="1" x14ac:dyDescent="0.25"/>
    <row r="99" ht="12.75" hidden="1" customHeight="1" x14ac:dyDescent="0.25"/>
    <row r="100" ht="12.75" hidden="1" customHeight="1" x14ac:dyDescent="0.25"/>
    <row r="101" ht="12.75" hidden="1" customHeight="1" x14ac:dyDescent="0.25"/>
    <row r="102" ht="12.75" hidden="1" customHeight="1" x14ac:dyDescent="0.25"/>
    <row r="103" ht="12.75" hidden="1" customHeight="1" x14ac:dyDescent="0.25"/>
    <row r="104" ht="12.75" hidden="1" customHeight="1" x14ac:dyDescent="0.25"/>
    <row r="105" ht="12.75" hidden="1" customHeight="1" x14ac:dyDescent="0.25"/>
    <row r="106" ht="12.75" hidden="1" customHeight="1" x14ac:dyDescent="0.25"/>
    <row r="107" ht="12.75" hidden="1" customHeight="1" x14ac:dyDescent="0.25"/>
    <row r="108" ht="12.75" hidden="1" customHeight="1" x14ac:dyDescent="0.25"/>
    <row r="109" ht="12.75" hidden="1" customHeight="1" x14ac:dyDescent="0.25"/>
    <row r="110" ht="12.75" hidden="1" customHeight="1" x14ac:dyDescent="0.25"/>
    <row r="111" ht="12.75" hidden="1" customHeight="1" x14ac:dyDescent="0.25"/>
    <row r="112" ht="12.75" hidden="1" customHeight="1" x14ac:dyDescent="0.25"/>
    <row r="113" ht="12.75" hidden="1" customHeight="1" x14ac:dyDescent="0.25"/>
    <row r="114" ht="12.75" hidden="1" customHeight="1" x14ac:dyDescent="0.25"/>
    <row r="115" ht="12.75" hidden="1" customHeight="1" x14ac:dyDescent="0.25"/>
    <row r="116" ht="12.75" hidden="1" customHeight="1" x14ac:dyDescent="0.25"/>
    <row r="117" ht="12.75" hidden="1" customHeight="1" x14ac:dyDescent="0.25"/>
    <row r="118" ht="12.75" hidden="1" customHeight="1" x14ac:dyDescent="0.25"/>
    <row r="119" ht="12.75" hidden="1" customHeight="1" x14ac:dyDescent="0.25"/>
    <row r="120" ht="12.75" hidden="1" customHeight="1" x14ac:dyDescent="0.25"/>
    <row r="121" ht="12.75" hidden="1" customHeight="1" x14ac:dyDescent="0.25"/>
    <row r="122" ht="12.75" hidden="1" customHeight="1" x14ac:dyDescent="0.25"/>
    <row r="123" ht="12.75" hidden="1" customHeight="1" x14ac:dyDescent="0.25"/>
    <row r="124" ht="12.75" hidden="1" customHeight="1" x14ac:dyDescent="0.25"/>
    <row r="125" ht="12.75" hidden="1" customHeight="1" x14ac:dyDescent="0.25"/>
    <row r="126" ht="12.75" hidden="1" customHeight="1" x14ac:dyDescent="0.25"/>
    <row r="127" ht="12.75" hidden="1" customHeight="1" x14ac:dyDescent="0.25"/>
    <row r="128" ht="12.75" hidden="1" customHeight="1" x14ac:dyDescent="0.25"/>
    <row r="129" ht="12.75" hidden="1" customHeight="1" x14ac:dyDescent="0.25"/>
    <row r="130" ht="12.75" hidden="1" customHeight="1" x14ac:dyDescent="0.25"/>
    <row r="131" ht="12.75" hidden="1" customHeight="1" x14ac:dyDescent="0.25"/>
    <row r="132" ht="12.75" hidden="1" customHeight="1" x14ac:dyDescent="0.25"/>
    <row r="133" ht="12.75" hidden="1" customHeight="1" x14ac:dyDescent="0.25"/>
    <row r="134" ht="12.75" hidden="1" customHeight="1" x14ac:dyDescent="0.25"/>
  </sheetData>
  <mergeCells count="25">
    <mergeCell ref="B12:H12"/>
    <mergeCell ref="B13:H13"/>
    <mergeCell ref="B30:H30"/>
    <mergeCell ref="B31:H31"/>
    <mergeCell ref="B32:H32"/>
    <mergeCell ref="B10:C10"/>
    <mergeCell ref="D10:F10"/>
    <mergeCell ref="G10:H10"/>
    <mergeCell ref="B11:C11"/>
    <mergeCell ref="D11:F11"/>
    <mergeCell ref="G11:H11"/>
    <mergeCell ref="B8:C8"/>
    <mergeCell ref="D8:F8"/>
    <mergeCell ref="G8:H8"/>
    <mergeCell ref="B9:C9"/>
    <mergeCell ref="D9:F9"/>
    <mergeCell ref="G9:H9"/>
    <mergeCell ref="B7:C7"/>
    <mergeCell ref="D7:F7"/>
    <mergeCell ref="G7:H7"/>
    <mergeCell ref="B2:H2"/>
    <mergeCell ref="B4:H4"/>
    <mergeCell ref="B6:C6"/>
    <mergeCell ref="D6:F6"/>
    <mergeCell ref="G6:H6"/>
  </mergeCells>
  <hyperlinks>
    <hyperlink ref="G7" r:id="rId1" xr:uid="{1F1AAE79-37CB-45E5-8895-0E121269F950}"/>
  </hyperlinks>
  <printOptions horizontalCentered="1"/>
  <pageMargins left="0.23622047244094491" right="0.23622047244094491" top="0.74803149606299213" bottom="0.74803149606299213" header="0.31496062992125984" footer="0.31496062992125984"/>
  <pageSetup scale="50" orientation="portrait" vertic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9E7AE-6C7F-4EA0-BD5B-4AED3043D182}">
  <dimension ref="A1:WVI134"/>
  <sheetViews>
    <sheetView showGridLines="0" zoomScaleNormal="100" zoomScaleSheetLayoutView="100" workbookViewId="0">
      <selection activeCell="B12" sqref="B12:H12"/>
    </sheetView>
  </sheetViews>
  <sheetFormatPr baseColWidth="10" defaultColWidth="0" defaultRowHeight="0" customHeight="1" zeroHeight="1" x14ac:dyDescent="0.25"/>
  <cols>
    <col min="1" max="1" width="4.77734375" style="4" customWidth="1"/>
    <col min="2" max="2" width="3.77734375" style="8" customWidth="1"/>
    <col min="3" max="3" width="40.77734375" style="4" customWidth="1"/>
    <col min="4" max="4" width="14.21875" style="4" customWidth="1"/>
    <col min="5" max="5" width="6.21875" style="4" customWidth="1"/>
    <col min="6" max="6" width="7.77734375" style="4" customWidth="1"/>
    <col min="7" max="8" width="16.5546875" style="4" customWidth="1"/>
    <col min="9" max="9" width="7.21875" style="4" customWidth="1"/>
    <col min="10" max="10" width="7.77734375" style="4" hidden="1" customWidth="1"/>
    <col min="11" max="11" width="10.77734375" style="4" hidden="1" customWidth="1"/>
    <col min="12" max="245" width="10.77734375" style="4" hidden="1"/>
    <col min="246" max="246" width="5.77734375" style="4" hidden="1"/>
    <col min="247" max="247" width="67.21875" style="4" hidden="1"/>
    <col min="248" max="252" width="11.44140625" style="4" hidden="1"/>
    <col min="253" max="253" width="15.44140625" style="4" hidden="1"/>
    <col min="254" max="501" width="10.77734375" style="4" hidden="1"/>
    <col min="502" max="502" width="5.77734375" style="4" hidden="1"/>
    <col min="503" max="503" width="67.21875" style="4" hidden="1"/>
    <col min="504" max="508" width="11.44140625" style="4" hidden="1"/>
    <col min="509" max="509" width="15.44140625" style="4" hidden="1"/>
    <col min="510" max="757" width="10.77734375" style="4" hidden="1"/>
    <col min="758" max="758" width="5.77734375" style="4" hidden="1"/>
    <col min="759" max="759" width="67.21875" style="4" hidden="1"/>
    <col min="760" max="764" width="11.44140625" style="4" hidden="1"/>
    <col min="765" max="765" width="15.44140625" style="4" hidden="1"/>
    <col min="766" max="1013" width="10.77734375" style="4" hidden="1"/>
    <col min="1014" max="1014" width="5.77734375" style="4" hidden="1"/>
    <col min="1015" max="1015" width="67.21875" style="4" hidden="1"/>
    <col min="1016" max="1020" width="11.44140625" style="4" hidden="1"/>
    <col min="1021" max="1021" width="15.44140625" style="4" hidden="1"/>
    <col min="1022" max="1269" width="10.77734375" style="4" hidden="1"/>
    <col min="1270" max="1270" width="5.77734375" style="4" hidden="1"/>
    <col min="1271" max="1271" width="67.21875" style="4" hidden="1"/>
    <col min="1272" max="1276" width="11.44140625" style="4" hidden="1"/>
    <col min="1277" max="1277" width="15.44140625" style="4" hidden="1"/>
    <col min="1278" max="1525" width="10.77734375" style="4" hidden="1"/>
    <col min="1526" max="1526" width="5.77734375" style="4" hidden="1"/>
    <col min="1527" max="1527" width="67.21875" style="4" hidden="1"/>
    <col min="1528" max="1532" width="11.44140625" style="4" hidden="1"/>
    <col min="1533" max="1533" width="15.44140625" style="4" hidden="1"/>
    <col min="1534" max="1781" width="10.77734375" style="4" hidden="1"/>
    <col min="1782" max="1782" width="5.77734375" style="4" hidden="1"/>
    <col min="1783" max="1783" width="67.21875" style="4" hidden="1"/>
    <col min="1784" max="1788" width="11.44140625" style="4" hidden="1"/>
    <col min="1789" max="1789" width="15.44140625" style="4" hidden="1"/>
    <col min="1790" max="2037" width="10.77734375" style="4" hidden="1"/>
    <col min="2038" max="2038" width="5.77734375" style="4" hidden="1"/>
    <col min="2039" max="2039" width="67.21875" style="4" hidden="1"/>
    <col min="2040" max="2044" width="11.44140625" style="4" hidden="1"/>
    <col min="2045" max="2045" width="15.44140625" style="4" hidden="1"/>
    <col min="2046" max="2293" width="10.77734375" style="4" hidden="1"/>
    <col min="2294" max="2294" width="5.77734375" style="4" hidden="1"/>
    <col min="2295" max="2295" width="67.21875" style="4" hidden="1"/>
    <col min="2296" max="2300" width="11.44140625" style="4" hidden="1"/>
    <col min="2301" max="2301" width="15.44140625" style="4" hidden="1"/>
    <col min="2302" max="2549" width="10.77734375" style="4" hidden="1"/>
    <col min="2550" max="2550" width="5.77734375" style="4" hidden="1"/>
    <col min="2551" max="2551" width="67.21875" style="4" hidden="1"/>
    <col min="2552" max="2556" width="11.44140625" style="4" hidden="1"/>
    <col min="2557" max="2557" width="15.44140625" style="4" hidden="1"/>
    <col min="2558" max="2805" width="10.77734375" style="4" hidden="1"/>
    <col min="2806" max="2806" width="5.77734375" style="4" hidden="1"/>
    <col min="2807" max="2807" width="67.21875" style="4" hidden="1"/>
    <col min="2808" max="2812" width="11.44140625" style="4" hidden="1"/>
    <col min="2813" max="2813" width="15.44140625" style="4" hidden="1"/>
    <col min="2814" max="3061" width="10.77734375" style="4" hidden="1"/>
    <col min="3062" max="3062" width="5.77734375" style="4" hidden="1"/>
    <col min="3063" max="3063" width="67.21875" style="4" hidden="1"/>
    <col min="3064" max="3068" width="11.44140625" style="4" hidden="1"/>
    <col min="3069" max="3069" width="15.44140625" style="4" hidden="1"/>
    <col min="3070" max="3317" width="10.77734375" style="4" hidden="1"/>
    <col min="3318" max="3318" width="5.77734375" style="4" hidden="1"/>
    <col min="3319" max="3319" width="67.21875" style="4" hidden="1"/>
    <col min="3320" max="3324" width="11.44140625" style="4" hidden="1"/>
    <col min="3325" max="3325" width="15.44140625" style="4" hidden="1"/>
    <col min="3326" max="3573" width="10.77734375" style="4" hidden="1"/>
    <col min="3574" max="3574" width="5.77734375" style="4" hidden="1"/>
    <col min="3575" max="3575" width="67.21875" style="4" hidden="1"/>
    <col min="3576" max="3580" width="11.44140625" style="4" hidden="1"/>
    <col min="3581" max="3581" width="15.44140625" style="4" hidden="1"/>
    <col min="3582" max="3829" width="10.77734375" style="4" hidden="1"/>
    <col min="3830" max="3830" width="5.77734375" style="4" hidden="1"/>
    <col min="3831" max="3831" width="67.21875" style="4" hidden="1"/>
    <col min="3832" max="3836" width="11.44140625" style="4" hidden="1"/>
    <col min="3837" max="3837" width="15.44140625" style="4" hidden="1"/>
    <col min="3838" max="4085" width="10.77734375" style="4" hidden="1"/>
    <col min="4086" max="4086" width="5.77734375" style="4" hidden="1"/>
    <col min="4087" max="4087" width="67.21875" style="4" hidden="1"/>
    <col min="4088" max="4092" width="11.44140625" style="4" hidden="1"/>
    <col min="4093" max="4093" width="15.44140625" style="4" hidden="1"/>
    <col min="4094" max="4341" width="10.77734375" style="4" hidden="1"/>
    <col min="4342" max="4342" width="5.77734375" style="4" hidden="1"/>
    <col min="4343" max="4343" width="67.21875" style="4" hidden="1"/>
    <col min="4344" max="4348" width="11.44140625" style="4" hidden="1"/>
    <col min="4349" max="4349" width="15.44140625" style="4" hidden="1"/>
    <col min="4350" max="4597" width="10.77734375" style="4" hidden="1"/>
    <col min="4598" max="4598" width="5.77734375" style="4" hidden="1"/>
    <col min="4599" max="4599" width="67.21875" style="4" hidden="1"/>
    <col min="4600" max="4604" width="11.44140625" style="4" hidden="1"/>
    <col min="4605" max="4605" width="15.44140625" style="4" hidden="1"/>
    <col min="4606" max="4853" width="10.77734375" style="4" hidden="1"/>
    <col min="4854" max="4854" width="5.77734375" style="4" hidden="1"/>
    <col min="4855" max="4855" width="67.21875" style="4" hidden="1"/>
    <col min="4856" max="4860" width="11.44140625" style="4" hidden="1"/>
    <col min="4861" max="4861" width="15.44140625" style="4" hidden="1"/>
    <col min="4862" max="5109" width="10.77734375" style="4" hidden="1"/>
    <col min="5110" max="5110" width="5.77734375" style="4" hidden="1"/>
    <col min="5111" max="5111" width="67.21875" style="4" hidden="1"/>
    <col min="5112" max="5116" width="11.44140625" style="4" hidden="1"/>
    <col min="5117" max="5117" width="15.44140625" style="4" hidden="1"/>
    <col min="5118" max="5365" width="10.77734375" style="4" hidden="1"/>
    <col min="5366" max="5366" width="5.77734375" style="4" hidden="1"/>
    <col min="5367" max="5367" width="67.21875" style="4" hidden="1"/>
    <col min="5368" max="5372" width="11.44140625" style="4" hidden="1"/>
    <col min="5373" max="5373" width="15.44140625" style="4" hidden="1"/>
    <col min="5374" max="5621" width="10.77734375" style="4" hidden="1"/>
    <col min="5622" max="5622" width="5.77734375" style="4" hidden="1"/>
    <col min="5623" max="5623" width="67.21875" style="4" hidden="1"/>
    <col min="5624" max="5628" width="11.44140625" style="4" hidden="1"/>
    <col min="5629" max="5629" width="15.44140625" style="4" hidden="1"/>
    <col min="5630" max="5877" width="10.77734375" style="4" hidden="1"/>
    <col min="5878" max="5878" width="5.77734375" style="4" hidden="1"/>
    <col min="5879" max="5879" width="67.21875" style="4" hidden="1"/>
    <col min="5880" max="5884" width="11.44140625" style="4" hidden="1"/>
    <col min="5885" max="5885" width="15.44140625" style="4" hidden="1"/>
    <col min="5886" max="6133" width="10.77734375" style="4" hidden="1"/>
    <col min="6134" max="6134" width="5.77734375" style="4" hidden="1"/>
    <col min="6135" max="6135" width="67.21875" style="4" hidden="1"/>
    <col min="6136" max="6140" width="11.44140625" style="4" hidden="1"/>
    <col min="6141" max="6141" width="15.44140625" style="4" hidden="1"/>
    <col min="6142" max="6389" width="10.77734375" style="4" hidden="1"/>
    <col min="6390" max="6390" width="5.77734375" style="4" hidden="1"/>
    <col min="6391" max="6391" width="67.21875" style="4" hidden="1"/>
    <col min="6392" max="6396" width="11.44140625" style="4" hidden="1"/>
    <col min="6397" max="6397" width="15.44140625" style="4" hidden="1"/>
    <col min="6398" max="6645" width="10.77734375" style="4" hidden="1"/>
    <col min="6646" max="6646" width="5.77734375" style="4" hidden="1"/>
    <col min="6647" max="6647" width="67.21875" style="4" hidden="1"/>
    <col min="6648" max="6652" width="11.44140625" style="4" hidden="1"/>
    <col min="6653" max="6653" width="15.44140625" style="4" hidden="1"/>
    <col min="6654" max="6901" width="10.77734375" style="4" hidden="1"/>
    <col min="6902" max="6902" width="5.77734375" style="4" hidden="1"/>
    <col min="6903" max="6903" width="67.21875" style="4" hidden="1"/>
    <col min="6904" max="6908" width="11.44140625" style="4" hidden="1"/>
    <col min="6909" max="6909" width="15.44140625" style="4" hidden="1"/>
    <col min="6910" max="7157" width="10.77734375" style="4" hidden="1"/>
    <col min="7158" max="7158" width="5.77734375" style="4" hidden="1"/>
    <col min="7159" max="7159" width="67.21875" style="4" hidden="1"/>
    <col min="7160" max="7164" width="11.44140625" style="4" hidden="1"/>
    <col min="7165" max="7165" width="15.44140625" style="4" hidden="1"/>
    <col min="7166" max="7413" width="10.77734375" style="4" hidden="1"/>
    <col min="7414" max="7414" width="5.77734375" style="4" hidden="1"/>
    <col min="7415" max="7415" width="67.21875" style="4" hidden="1"/>
    <col min="7416" max="7420" width="11.44140625" style="4" hidden="1"/>
    <col min="7421" max="7421" width="15.44140625" style="4" hidden="1"/>
    <col min="7422" max="7669" width="10.77734375" style="4" hidden="1"/>
    <col min="7670" max="7670" width="5.77734375" style="4" hidden="1"/>
    <col min="7671" max="7671" width="67.21875" style="4" hidden="1"/>
    <col min="7672" max="7676" width="11.44140625" style="4" hidden="1"/>
    <col min="7677" max="7677" width="15.44140625" style="4" hidden="1"/>
    <col min="7678" max="7925" width="10.77734375" style="4" hidden="1"/>
    <col min="7926" max="7926" width="5.77734375" style="4" hidden="1"/>
    <col min="7927" max="7927" width="67.21875" style="4" hidden="1"/>
    <col min="7928" max="7932" width="11.44140625" style="4" hidden="1"/>
    <col min="7933" max="7933" width="15.44140625" style="4" hidden="1"/>
    <col min="7934" max="8181" width="10.77734375" style="4" hidden="1"/>
    <col min="8182" max="8182" width="5.77734375" style="4" hidden="1"/>
    <col min="8183" max="8183" width="67.21875" style="4" hidden="1"/>
    <col min="8184" max="8188" width="11.44140625" style="4" hidden="1"/>
    <col min="8189" max="8189" width="15.44140625" style="4" hidden="1"/>
    <col min="8190" max="8437" width="10.77734375" style="4" hidden="1"/>
    <col min="8438" max="8438" width="5.77734375" style="4" hidden="1"/>
    <col min="8439" max="8439" width="67.21875" style="4" hidden="1"/>
    <col min="8440" max="8444" width="11.44140625" style="4" hidden="1"/>
    <col min="8445" max="8445" width="15.44140625" style="4" hidden="1"/>
    <col min="8446" max="8693" width="10.77734375" style="4" hidden="1"/>
    <col min="8694" max="8694" width="5.77734375" style="4" hidden="1"/>
    <col min="8695" max="8695" width="67.21875" style="4" hidden="1"/>
    <col min="8696" max="8700" width="11.44140625" style="4" hidden="1"/>
    <col min="8701" max="8701" width="15.44140625" style="4" hidden="1"/>
    <col min="8702" max="8949" width="10.77734375" style="4" hidden="1"/>
    <col min="8950" max="8950" width="5.77734375" style="4" hidden="1"/>
    <col min="8951" max="8951" width="67.21875" style="4" hidden="1"/>
    <col min="8952" max="8956" width="11.44140625" style="4" hidden="1"/>
    <col min="8957" max="8957" width="15.44140625" style="4" hidden="1"/>
    <col min="8958" max="9205" width="10.77734375" style="4" hidden="1"/>
    <col min="9206" max="9206" width="5.77734375" style="4" hidden="1"/>
    <col min="9207" max="9207" width="67.21875" style="4" hidden="1"/>
    <col min="9208" max="9212" width="11.44140625" style="4" hidden="1"/>
    <col min="9213" max="9213" width="15.44140625" style="4" hidden="1"/>
    <col min="9214" max="9461" width="10.77734375" style="4" hidden="1"/>
    <col min="9462" max="9462" width="5.77734375" style="4" hidden="1"/>
    <col min="9463" max="9463" width="67.21875" style="4" hidden="1"/>
    <col min="9464" max="9468" width="11.44140625" style="4" hidden="1"/>
    <col min="9469" max="9469" width="15.44140625" style="4" hidden="1"/>
    <col min="9470" max="9717" width="10.77734375" style="4" hidden="1"/>
    <col min="9718" max="9718" width="5.77734375" style="4" hidden="1"/>
    <col min="9719" max="9719" width="67.21875" style="4" hidden="1"/>
    <col min="9720" max="9724" width="11.44140625" style="4" hidden="1"/>
    <col min="9725" max="9725" width="15.44140625" style="4" hidden="1"/>
    <col min="9726" max="9973" width="10.77734375" style="4" hidden="1"/>
    <col min="9974" max="9974" width="5.77734375" style="4" hidden="1"/>
    <col min="9975" max="9975" width="67.21875" style="4" hidden="1"/>
    <col min="9976" max="9980" width="11.44140625" style="4" hidden="1"/>
    <col min="9981" max="9981" width="15.44140625" style="4" hidden="1"/>
    <col min="9982" max="10229" width="10.77734375" style="4" hidden="1"/>
    <col min="10230" max="10230" width="5.77734375" style="4" hidden="1"/>
    <col min="10231" max="10231" width="67.21875" style="4" hidden="1"/>
    <col min="10232" max="10236" width="11.44140625" style="4" hidden="1"/>
    <col min="10237" max="10237" width="15.44140625" style="4" hidden="1"/>
    <col min="10238" max="10485" width="10.77734375" style="4" hidden="1"/>
    <col min="10486" max="10486" width="5.77734375" style="4" hidden="1"/>
    <col min="10487" max="10487" width="67.21875" style="4" hidden="1"/>
    <col min="10488" max="10492" width="11.44140625" style="4" hidden="1"/>
    <col min="10493" max="10493" width="15.44140625" style="4" hidden="1"/>
    <col min="10494" max="10741" width="10.77734375" style="4" hidden="1"/>
    <col min="10742" max="10742" width="5.77734375" style="4" hidden="1"/>
    <col min="10743" max="10743" width="67.21875" style="4" hidden="1"/>
    <col min="10744" max="10748" width="11.44140625" style="4" hidden="1"/>
    <col min="10749" max="10749" width="15.44140625" style="4" hidden="1"/>
    <col min="10750" max="10997" width="10.77734375" style="4" hidden="1"/>
    <col min="10998" max="10998" width="5.77734375" style="4" hidden="1"/>
    <col min="10999" max="10999" width="67.21875" style="4" hidden="1"/>
    <col min="11000" max="11004" width="11.44140625" style="4" hidden="1"/>
    <col min="11005" max="11005" width="15.44140625" style="4" hidden="1"/>
    <col min="11006" max="11253" width="10.77734375" style="4" hidden="1"/>
    <col min="11254" max="11254" width="5.77734375" style="4" hidden="1"/>
    <col min="11255" max="11255" width="67.21875" style="4" hidden="1"/>
    <col min="11256" max="11260" width="11.44140625" style="4" hidden="1"/>
    <col min="11261" max="11261" width="15.44140625" style="4" hidden="1"/>
    <col min="11262" max="11509" width="10.77734375" style="4" hidden="1"/>
    <col min="11510" max="11510" width="5.77734375" style="4" hidden="1"/>
    <col min="11511" max="11511" width="67.21875" style="4" hidden="1"/>
    <col min="11512" max="11516" width="11.44140625" style="4" hidden="1"/>
    <col min="11517" max="11517" width="15.44140625" style="4" hidden="1"/>
    <col min="11518" max="11765" width="10.77734375" style="4" hidden="1"/>
    <col min="11766" max="11766" width="5.77734375" style="4" hidden="1"/>
    <col min="11767" max="11767" width="67.21875" style="4" hidden="1"/>
    <col min="11768" max="11772" width="11.44140625" style="4" hidden="1"/>
    <col min="11773" max="11773" width="15.44140625" style="4" hidden="1"/>
    <col min="11774" max="12021" width="10.77734375" style="4" hidden="1"/>
    <col min="12022" max="12022" width="5.77734375" style="4" hidden="1"/>
    <col min="12023" max="12023" width="67.21875" style="4" hidden="1"/>
    <col min="12024" max="12028" width="11.44140625" style="4" hidden="1"/>
    <col min="12029" max="12029" width="15.44140625" style="4" hidden="1"/>
    <col min="12030" max="12277" width="10.77734375" style="4" hidden="1"/>
    <col min="12278" max="12278" width="5.77734375" style="4" hidden="1"/>
    <col min="12279" max="12279" width="67.21875" style="4" hidden="1"/>
    <col min="12280" max="12284" width="11.44140625" style="4" hidden="1"/>
    <col min="12285" max="12285" width="15.44140625" style="4" hidden="1"/>
    <col min="12286" max="12533" width="10.77734375" style="4" hidden="1"/>
    <col min="12534" max="12534" width="5.77734375" style="4" hidden="1"/>
    <col min="12535" max="12535" width="67.21875" style="4" hidden="1"/>
    <col min="12536" max="12540" width="11.44140625" style="4" hidden="1"/>
    <col min="12541" max="12541" width="15.44140625" style="4" hidden="1"/>
    <col min="12542" max="12789" width="10.77734375" style="4" hidden="1"/>
    <col min="12790" max="12790" width="5.77734375" style="4" hidden="1"/>
    <col min="12791" max="12791" width="67.21875" style="4" hidden="1"/>
    <col min="12792" max="12796" width="11.44140625" style="4" hidden="1"/>
    <col min="12797" max="12797" width="15.44140625" style="4" hidden="1"/>
    <col min="12798" max="13045" width="10.77734375" style="4" hidden="1"/>
    <col min="13046" max="13046" width="5.77734375" style="4" hidden="1"/>
    <col min="13047" max="13047" width="67.21875" style="4" hidden="1"/>
    <col min="13048" max="13052" width="11.44140625" style="4" hidden="1"/>
    <col min="13053" max="13053" width="15.44140625" style="4" hidden="1"/>
    <col min="13054" max="13301" width="10.77734375" style="4" hidden="1"/>
    <col min="13302" max="13302" width="5.77734375" style="4" hidden="1"/>
    <col min="13303" max="13303" width="67.21875" style="4" hidden="1"/>
    <col min="13304" max="13308" width="11.44140625" style="4" hidden="1"/>
    <col min="13309" max="13309" width="15.44140625" style="4" hidden="1"/>
    <col min="13310" max="13557" width="10.77734375" style="4" hidden="1"/>
    <col min="13558" max="13558" width="5.77734375" style="4" hidden="1"/>
    <col min="13559" max="13559" width="67.21875" style="4" hidden="1"/>
    <col min="13560" max="13564" width="11.44140625" style="4" hidden="1"/>
    <col min="13565" max="13565" width="15.44140625" style="4" hidden="1"/>
    <col min="13566" max="13813" width="10.77734375" style="4" hidden="1"/>
    <col min="13814" max="13814" width="5.77734375" style="4" hidden="1"/>
    <col min="13815" max="13815" width="67.21875" style="4" hidden="1"/>
    <col min="13816" max="13820" width="11.44140625" style="4" hidden="1"/>
    <col min="13821" max="13821" width="15.44140625" style="4" hidden="1"/>
    <col min="13822" max="14069" width="10.77734375" style="4" hidden="1"/>
    <col min="14070" max="14070" width="5.77734375" style="4" hidden="1"/>
    <col min="14071" max="14071" width="67.21875" style="4" hidden="1"/>
    <col min="14072" max="14076" width="11.44140625" style="4" hidden="1"/>
    <col min="14077" max="14077" width="15.44140625" style="4" hidden="1"/>
    <col min="14078" max="14325" width="10.77734375" style="4" hidden="1"/>
    <col min="14326" max="14326" width="5.77734375" style="4" hidden="1"/>
    <col min="14327" max="14327" width="67.21875" style="4" hidden="1"/>
    <col min="14328" max="14332" width="11.44140625" style="4" hidden="1"/>
    <col min="14333" max="14333" width="15.44140625" style="4" hidden="1"/>
    <col min="14334" max="14581" width="10.77734375" style="4" hidden="1"/>
    <col min="14582" max="14582" width="5.77734375" style="4" hidden="1"/>
    <col min="14583" max="14583" width="67.21875" style="4" hidden="1"/>
    <col min="14584" max="14588" width="11.44140625" style="4" hidden="1"/>
    <col min="14589" max="14589" width="15.44140625" style="4" hidden="1"/>
    <col min="14590" max="14837" width="10.77734375" style="4" hidden="1"/>
    <col min="14838" max="14838" width="5.77734375" style="4" hidden="1"/>
    <col min="14839" max="14839" width="67.21875" style="4" hidden="1"/>
    <col min="14840" max="14844" width="11.44140625" style="4" hidden="1"/>
    <col min="14845" max="14845" width="15.44140625" style="4" hidden="1"/>
    <col min="14846" max="15093" width="10.77734375" style="4" hidden="1"/>
    <col min="15094" max="15094" width="5.77734375" style="4" hidden="1"/>
    <col min="15095" max="15095" width="67.21875" style="4" hidden="1"/>
    <col min="15096" max="15100" width="11.44140625" style="4" hidden="1"/>
    <col min="15101" max="15101" width="15.44140625" style="4" hidden="1"/>
    <col min="15102" max="15349" width="10.77734375" style="4" hidden="1"/>
    <col min="15350" max="15350" width="5.77734375" style="4" hidden="1"/>
    <col min="15351" max="15351" width="67.21875" style="4" hidden="1"/>
    <col min="15352" max="15356" width="11.44140625" style="4" hidden="1"/>
    <col min="15357" max="15357" width="15.44140625" style="4" hidden="1"/>
    <col min="15358" max="15605" width="10.77734375" style="4" hidden="1"/>
    <col min="15606" max="15606" width="5.77734375" style="4" hidden="1"/>
    <col min="15607" max="15607" width="67.21875" style="4" hidden="1"/>
    <col min="15608" max="15612" width="11.44140625" style="4" hidden="1"/>
    <col min="15613" max="15613" width="15.44140625" style="4" hidden="1"/>
    <col min="15614" max="15861" width="10.77734375" style="4" hidden="1"/>
    <col min="15862" max="15862" width="5.77734375" style="4" hidden="1"/>
    <col min="15863" max="15863" width="67.21875" style="4" hidden="1"/>
    <col min="15864" max="15868" width="11.44140625" style="4" hidden="1"/>
    <col min="15869" max="15869" width="15.44140625" style="4" hidden="1"/>
    <col min="15870" max="16117" width="10.77734375" style="4" hidden="1"/>
    <col min="16118" max="16118" width="5.77734375" style="4" hidden="1"/>
    <col min="16119" max="16119" width="67.21875" style="4" hidden="1"/>
    <col min="16120" max="16124" width="11.44140625" style="4" hidden="1"/>
    <col min="16125" max="16129" width="15.44140625" style="4" hidden="1"/>
    <col min="16130" max="16384" width="10.77734375" style="4" hidden="1"/>
  </cols>
  <sheetData>
    <row r="1" spans="2:12" s="1" customFormat="1" ht="18" customHeight="1" thickBot="1" x14ac:dyDescent="0.35">
      <c r="B1" s="7"/>
      <c r="E1" s="2"/>
      <c r="F1" s="2"/>
      <c r="G1" s="2"/>
      <c r="H1" s="2"/>
      <c r="K1" s="2"/>
      <c r="L1" s="2"/>
    </row>
    <row r="2" spans="2:12" s="1" customFormat="1" ht="47.25" customHeight="1" x14ac:dyDescent="0.3">
      <c r="B2" s="45" t="s">
        <v>40</v>
      </c>
      <c r="C2" s="46"/>
      <c r="D2" s="46"/>
      <c r="E2" s="46"/>
      <c r="F2" s="46"/>
      <c r="G2" s="46"/>
      <c r="H2" s="47"/>
    </row>
    <row r="3" spans="2:12" s="1" customFormat="1" ht="4.5" customHeight="1" x14ac:dyDescent="0.3">
      <c r="B3" s="15"/>
      <c r="C3" s="16"/>
      <c r="D3" s="16"/>
      <c r="E3" s="17"/>
      <c r="F3" s="17"/>
      <c r="G3" s="17"/>
      <c r="H3" s="18"/>
    </row>
    <row r="4" spans="2:12" s="1" customFormat="1" ht="45" customHeight="1" x14ac:dyDescent="0.3">
      <c r="B4" s="48" t="s">
        <v>70</v>
      </c>
      <c r="C4" s="49"/>
      <c r="D4" s="49"/>
      <c r="E4" s="49"/>
      <c r="F4" s="49"/>
      <c r="G4" s="49"/>
      <c r="H4" s="50"/>
    </row>
    <row r="5" spans="2:12" s="1" customFormat="1" ht="5.25" customHeight="1" x14ac:dyDescent="0.3">
      <c r="B5" s="19"/>
      <c r="C5" s="20"/>
      <c r="D5" s="20"/>
      <c r="E5" s="20"/>
      <c r="F5" s="20"/>
      <c r="G5" s="20"/>
      <c r="H5" s="21"/>
    </row>
    <row r="6" spans="2:12" s="1" customFormat="1" ht="14.25" customHeight="1" x14ac:dyDescent="0.3">
      <c r="B6" s="55" t="s">
        <v>0</v>
      </c>
      <c r="C6" s="56"/>
      <c r="D6" s="56" t="s">
        <v>1</v>
      </c>
      <c r="E6" s="56"/>
      <c r="F6" s="56"/>
      <c r="G6" s="56" t="s">
        <v>2</v>
      </c>
      <c r="H6" s="57"/>
    </row>
    <row r="7" spans="2:12" s="1" customFormat="1" ht="18.75" customHeight="1" x14ac:dyDescent="0.3">
      <c r="B7" s="77" t="s">
        <v>55</v>
      </c>
      <c r="C7" s="78"/>
      <c r="D7" s="78" t="s">
        <v>56</v>
      </c>
      <c r="E7" s="78"/>
      <c r="F7" s="78"/>
      <c r="G7" s="79" t="s">
        <v>57</v>
      </c>
      <c r="H7" s="80"/>
    </row>
    <row r="8" spans="2:12" s="1" customFormat="1" ht="14.25" customHeight="1" x14ac:dyDescent="0.3">
      <c r="B8" s="58" t="s">
        <v>3</v>
      </c>
      <c r="C8" s="59"/>
      <c r="D8" s="56" t="s">
        <v>4</v>
      </c>
      <c r="E8" s="56"/>
      <c r="F8" s="56"/>
      <c r="G8" s="56" t="s">
        <v>5</v>
      </c>
      <c r="H8" s="57"/>
    </row>
    <row r="9" spans="2:12" s="1" customFormat="1" ht="18.75" customHeight="1" x14ac:dyDescent="0.3">
      <c r="B9" s="77" t="s">
        <v>58</v>
      </c>
      <c r="C9" s="78"/>
      <c r="D9" s="78" t="s">
        <v>59</v>
      </c>
      <c r="E9" s="78"/>
      <c r="F9" s="78"/>
      <c r="G9" s="78">
        <v>3112400088</v>
      </c>
      <c r="H9" s="81"/>
    </row>
    <row r="10" spans="2:12" s="1" customFormat="1" ht="14.25" customHeight="1" x14ac:dyDescent="0.3">
      <c r="B10" s="55" t="s">
        <v>6</v>
      </c>
      <c r="C10" s="56"/>
      <c r="D10" s="56" t="s">
        <v>7</v>
      </c>
      <c r="E10" s="56"/>
      <c r="F10" s="56"/>
      <c r="G10" s="56" t="s">
        <v>8</v>
      </c>
      <c r="H10" s="57"/>
    </row>
    <row r="11" spans="2:12" s="1" customFormat="1" ht="18.75" customHeight="1" x14ac:dyDescent="0.3">
      <c r="B11" s="77" t="s">
        <v>60</v>
      </c>
      <c r="C11" s="78"/>
      <c r="D11" s="78">
        <v>5323395</v>
      </c>
      <c r="E11" s="78"/>
      <c r="F11" s="78"/>
      <c r="G11" s="82">
        <v>45855</v>
      </c>
      <c r="H11" s="81"/>
    </row>
    <row r="12" spans="2:12" s="1" customFormat="1" ht="136.05000000000001" customHeight="1" x14ac:dyDescent="0.3">
      <c r="B12" s="61" t="s">
        <v>18</v>
      </c>
      <c r="C12" s="62"/>
      <c r="D12" s="62"/>
      <c r="E12" s="62"/>
      <c r="F12" s="62"/>
      <c r="G12" s="62"/>
      <c r="H12" s="63"/>
    </row>
    <row r="13" spans="2:12" s="1" customFormat="1" ht="47.25" customHeight="1" x14ac:dyDescent="0.3">
      <c r="B13" s="64" t="s">
        <v>15</v>
      </c>
      <c r="C13" s="65"/>
      <c r="D13" s="65"/>
      <c r="E13" s="65"/>
      <c r="F13" s="65"/>
      <c r="G13" s="65"/>
      <c r="H13" s="66"/>
    </row>
    <row r="14" spans="2:12" s="3" customFormat="1" ht="44.25" customHeight="1" x14ac:dyDescent="0.3">
      <c r="B14" s="22" t="s">
        <v>9</v>
      </c>
      <c r="C14" s="10" t="s">
        <v>10</v>
      </c>
      <c r="D14" s="10" t="s">
        <v>16</v>
      </c>
      <c r="E14" s="11" t="s">
        <v>20</v>
      </c>
      <c r="F14" s="10" t="s">
        <v>11</v>
      </c>
      <c r="G14" s="10" t="s">
        <v>19</v>
      </c>
      <c r="H14" s="23" t="s">
        <v>12</v>
      </c>
    </row>
    <row r="15" spans="2:12" ht="13.2" x14ac:dyDescent="0.25">
      <c r="B15" s="24">
        <v>1</v>
      </c>
      <c r="C15" s="13" t="s">
        <v>22</v>
      </c>
      <c r="D15" s="12" t="s">
        <v>16</v>
      </c>
      <c r="E15" s="9">
        <v>1</v>
      </c>
      <c r="F15" s="30">
        <v>0.19</v>
      </c>
      <c r="G15" s="31">
        <v>190000</v>
      </c>
      <c r="H15" s="25">
        <f>ROUND(G15*(1+$F15),0)</f>
        <v>226100</v>
      </c>
    </row>
    <row r="16" spans="2:12" ht="13.2" x14ac:dyDescent="0.25">
      <c r="B16" s="24">
        <v>2</v>
      </c>
      <c r="C16" s="13" t="s">
        <v>23</v>
      </c>
      <c r="D16" s="12" t="s">
        <v>16</v>
      </c>
      <c r="E16" s="9">
        <v>1</v>
      </c>
      <c r="F16" s="30">
        <v>0.19</v>
      </c>
      <c r="G16" s="31">
        <v>390000</v>
      </c>
      <c r="H16" s="25">
        <f t="shared" ref="H16:H27" si="0">ROUND(G16*(1+$F16),0)</f>
        <v>464100</v>
      </c>
    </row>
    <row r="17" spans="2:12" ht="13.2" x14ac:dyDescent="0.25">
      <c r="B17" s="24">
        <v>3</v>
      </c>
      <c r="C17" s="13" t="s">
        <v>24</v>
      </c>
      <c r="D17" s="12" t="s">
        <v>39</v>
      </c>
      <c r="E17" s="9">
        <v>1</v>
      </c>
      <c r="F17" s="30">
        <v>0.19</v>
      </c>
      <c r="G17" s="31">
        <v>70000</v>
      </c>
      <c r="H17" s="25">
        <f t="shared" si="0"/>
        <v>83300</v>
      </c>
    </row>
    <row r="18" spans="2:12" ht="13.2" x14ac:dyDescent="0.25">
      <c r="B18" s="24">
        <v>4</v>
      </c>
      <c r="C18" s="13" t="s">
        <v>25</v>
      </c>
      <c r="D18" s="12" t="s">
        <v>35</v>
      </c>
      <c r="E18" s="9">
        <v>1</v>
      </c>
      <c r="F18" s="30">
        <v>0.19</v>
      </c>
      <c r="G18" s="31">
        <v>60000</v>
      </c>
      <c r="H18" s="25">
        <f t="shared" si="0"/>
        <v>71400</v>
      </c>
    </row>
    <row r="19" spans="2:12" ht="26.4" x14ac:dyDescent="0.25">
      <c r="B19" s="24">
        <v>5</v>
      </c>
      <c r="C19" s="13" t="s">
        <v>26</v>
      </c>
      <c r="D19" s="12" t="s">
        <v>16</v>
      </c>
      <c r="E19" s="9">
        <v>1</v>
      </c>
      <c r="F19" s="30">
        <v>0.19</v>
      </c>
      <c r="G19" s="31">
        <v>140000</v>
      </c>
      <c r="H19" s="25">
        <f t="shared" si="0"/>
        <v>166600</v>
      </c>
    </row>
    <row r="20" spans="2:12" ht="13.2" x14ac:dyDescent="0.25">
      <c r="B20" s="24">
        <v>6</v>
      </c>
      <c r="C20" s="13" t="s">
        <v>27</v>
      </c>
      <c r="D20" s="12" t="s">
        <v>34</v>
      </c>
      <c r="E20" s="9">
        <v>1</v>
      </c>
      <c r="F20" s="30">
        <v>0.19</v>
      </c>
      <c r="G20" s="31">
        <v>70000</v>
      </c>
      <c r="H20" s="25">
        <f t="shared" si="0"/>
        <v>83300</v>
      </c>
    </row>
    <row r="21" spans="2:12" ht="13.2" x14ac:dyDescent="0.25">
      <c r="B21" s="24">
        <v>7</v>
      </c>
      <c r="C21" s="13" t="s">
        <v>28</v>
      </c>
      <c r="D21" s="12" t="s">
        <v>16</v>
      </c>
      <c r="E21" s="9">
        <v>1</v>
      </c>
      <c r="F21" s="30">
        <v>0.19</v>
      </c>
      <c r="G21" s="31">
        <v>170000</v>
      </c>
      <c r="H21" s="25">
        <f t="shared" si="0"/>
        <v>202300</v>
      </c>
    </row>
    <row r="22" spans="2:12" ht="52.8" x14ac:dyDescent="0.25">
      <c r="B22" s="24">
        <v>8</v>
      </c>
      <c r="C22" s="13" t="s">
        <v>29</v>
      </c>
      <c r="D22" s="12" t="s">
        <v>16</v>
      </c>
      <c r="E22" s="9">
        <v>1</v>
      </c>
      <c r="F22" s="30">
        <v>0.19</v>
      </c>
      <c r="G22" s="31">
        <v>90000</v>
      </c>
      <c r="H22" s="25">
        <f t="shared" si="0"/>
        <v>107100</v>
      </c>
    </row>
    <row r="23" spans="2:12" ht="26.4" x14ac:dyDescent="0.25">
      <c r="B23" s="24">
        <v>9</v>
      </c>
      <c r="C23" s="13" t="s">
        <v>36</v>
      </c>
      <c r="D23" s="12" t="s">
        <v>16</v>
      </c>
      <c r="E23" s="9">
        <v>1</v>
      </c>
      <c r="F23" s="30">
        <v>0.19</v>
      </c>
      <c r="G23" s="31">
        <v>160000</v>
      </c>
      <c r="H23" s="25">
        <f t="shared" si="0"/>
        <v>190400</v>
      </c>
    </row>
    <row r="24" spans="2:12" ht="26.4" x14ac:dyDescent="0.25">
      <c r="B24" s="24">
        <v>10</v>
      </c>
      <c r="C24" s="13" t="s">
        <v>30</v>
      </c>
      <c r="D24" s="12" t="s">
        <v>37</v>
      </c>
      <c r="E24" s="9">
        <v>1</v>
      </c>
      <c r="F24" s="30">
        <v>0.19</v>
      </c>
      <c r="G24" s="31">
        <v>120000</v>
      </c>
      <c r="H24" s="25">
        <f t="shared" si="0"/>
        <v>142800</v>
      </c>
    </row>
    <row r="25" spans="2:12" ht="26.4" x14ac:dyDescent="0.25">
      <c r="B25" s="24">
        <v>11</v>
      </c>
      <c r="C25" s="13" t="s">
        <v>31</v>
      </c>
      <c r="D25" s="12" t="s">
        <v>38</v>
      </c>
      <c r="E25" s="9">
        <v>1</v>
      </c>
      <c r="F25" s="30">
        <v>0.19</v>
      </c>
      <c r="G25" s="31">
        <v>25000</v>
      </c>
      <c r="H25" s="25">
        <f t="shared" si="0"/>
        <v>29750</v>
      </c>
    </row>
    <row r="26" spans="2:12" ht="13.2" x14ac:dyDescent="0.25">
      <c r="B26" s="24">
        <v>12</v>
      </c>
      <c r="C26" s="13" t="s">
        <v>32</v>
      </c>
      <c r="D26" s="12" t="s">
        <v>16</v>
      </c>
      <c r="E26" s="9">
        <v>1</v>
      </c>
      <c r="F26" s="30">
        <v>0.19</v>
      </c>
      <c r="G26" s="31">
        <v>90000</v>
      </c>
      <c r="H26" s="25">
        <f t="shared" si="0"/>
        <v>107100</v>
      </c>
    </row>
    <row r="27" spans="2:12" ht="26.4" x14ac:dyDescent="0.25">
      <c r="B27" s="24">
        <v>13</v>
      </c>
      <c r="C27" s="13" t="s">
        <v>33</v>
      </c>
      <c r="D27" s="12" t="s">
        <v>16</v>
      </c>
      <c r="E27" s="9">
        <v>1</v>
      </c>
      <c r="F27" s="30">
        <v>0.19</v>
      </c>
      <c r="G27" s="31">
        <v>28000</v>
      </c>
      <c r="H27" s="25">
        <f t="shared" si="0"/>
        <v>33320</v>
      </c>
    </row>
    <row r="28" spans="2:12" s="1" customFormat="1" ht="19.05" customHeight="1" x14ac:dyDescent="0.3">
      <c r="B28" s="26"/>
      <c r="C28" s="27"/>
      <c r="D28" s="27"/>
      <c r="E28" s="27"/>
      <c r="F28" s="27"/>
      <c r="G28" s="14" t="s">
        <v>21</v>
      </c>
      <c r="H28" s="28">
        <f>SUM(H15:H27)</f>
        <v>1907570</v>
      </c>
      <c r="I28" s="5"/>
      <c r="J28" s="6"/>
      <c r="K28" s="6"/>
      <c r="L28" s="6"/>
    </row>
    <row r="29" spans="2:12" s="1" customFormat="1" ht="12" customHeight="1" x14ac:dyDescent="0.3">
      <c r="B29" s="26"/>
      <c r="C29" s="27"/>
      <c r="D29" s="27"/>
      <c r="E29" s="27"/>
      <c r="F29" s="27"/>
      <c r="G29" s="27"/>
      <c r="H29" s="29"/>
      <c r="I29" s="5"/>
      <c r="J29" s="6"/>
      <c r="K29" s="6"/>
      <c r="L29" s="6"/>
    </row>
    <row r="30" spans="2:12" s="1" customFormat="1" ht="15.75" customHeight="1" x14ac:dyDescent="0.3">
      <c r="B30" s="67" t="s">
        <v>13</v>
      </c>
      <c r="C30" s="68"/>
      <c r="D30" s="68"/>
      <c r="E30" s="68"/>
      <c r="F30" s="68"/>
      <c r="G30" s="68"/>
      <c r="H30" s="69"/>
    </row>
    <row r="31" spans="2:12" s="1" customFormat="1" ht="67.05" customHeight="1" x14ac:dyDescent="0.3">
      <c r="B31" s="70" t="s">
        <v>17</v>
      </c>
      <c r="C31" s="71"/>
      <c r="D31" s="71"/>
      <c r="E31" s="71"/>
      <c r="F31" s="71"/>
      <c r="G31" s="71"/>
      <c r="H31" s="72"/>
    </row>
    <row r="32" spans="2:12" s="1" customFormat="1" ht="37.049999999999997" customHeight="1" thickBot="1" x14ac:dyDescent="0.35">
      <c r="B32" s="73" t="s">
        <v>14</v>
      </c>
      <c r="C32" s="74"/>
      <c r="D32" s="74"/>
      <c r="E32" s="74"/>
      <c r="F32" s="74"/>
      <c r="G32" s="74"/>
      <c r="H32" s="75"/>
    </row>
    <row r="33" spans="2:8" s="1" customFormat="1" ht="13.2" hidden="1" x14ac:dyDescent="0.3">
      <c r="B33" s="7"/>
      <c r="E33" s="2"/>
      <c r="F33" s="2"/>
      <c r="G33" s="2"/>
      <c r="H33" s="2"/>
    </row>
    <row r="34" spans="2:8" ht="106.5" customHeight="1" x14ac:dyDescent="0.25"/>
    <row r="35" spans="2:8" ht="12.75" hidden="1" customHeight="1" x14ac:dyDescent="0.25"/>
    <row r="36" spans="2:8" ht="12.75" hidden="1" customHeight="1" x14ac:dyDescent="0.25"/>
    <row r="37" spans="2:8" ht="12.75" hidden="1" customHeight="1" x14ac:dyDescent="0.25"/>
    <row r="38" spans="2:8" ht="12.75" hidden="1" customHeight="1" x14ac:dyDescent="0.25"/>
    <row r="39" spans="2:8" ht="12.75" hidden="1" customHeight="1" x14ac:dyDescent="0.25"/>
    <row r="40" spans="2:8" ht="13.2" hidden="1" x14ac:dyDescent="0.25"/>
    <row r="41" spans="2:8" ht="13.2" hidden="1" x14ac:dyDescent="0.25"/>
    <row r="42" spans="2:8" ht="12.75" hidden="1" customHeight="1" x14ac:dyDescent="0.25"/>
    <row r="52" ht="12.75" hidden="1" customHeight="1" x14ac:dyDescent="0.25"/>
    <row r="53" ht="12.75" hidden="1" customHeight="1" x14ac:dyDescent="0.25"/>
    <row r="54" ht="12.75" hidden="1" customHeight="1" x14ac:dyDescent="0.25"/>
    <row r="55" ht="12.75" hidden="1" customHeight="1" x14ac:dyDescent="0.25"/>
    <row r="56" ht="12.75" hidden="1" customHeight="1" x14ac:dyDescent="0.25"/>
    <row r="57" ht="12.75" hidden="1" customHeight="1" x14ac:dyDescent="0.25"/>
    <row r="58" ht="12.75" hidden="1" customHeight="1" x14ac:dyDescent="0.25"/>
    <row r="59" ht="12.75" hidden="1" customHeight="1" x14ac:dyDescent="0.25"/>
    <row r="60" ht="12.75" hidden="1" customHeight="1" x14ac:dyDescent="0.25"/>
    <row r="61" ht="12.75" hidden="1" customHeight="1" x14ac:dyDescent="0.25"/>
    <row r="62" ht="12.75" hidden="1" customHeight="1" x14ac:dyDescent="0.25"/>
    <row r="63" ht="12.75" hidden="1" customHeight="1" x14ac:dyDescent="0.25"/>
    <row r="64" ht="12.75" hidden="1" customHeight="1" x14ac:dyDescent="0.25"/>
    <row r="65" ht="12.75" hidden="1" customHeight="1" x14ac:dyDescent="0.25"/>
    <row r="66" ht="12.75" hidden="1" customHeight="1" x14ac:dyDescent="0.25"/>
    <row r="67" ht="12.75" hidden="1" customHeight="1" x14ac:dyDescent="0.25"/>
    <row r="68" ht="12.75" hidden="1" customHeight="1" x14ac:dyDescent="0.25"/>
    <row r="69" ht="12.75" hidden="1" customHeight="1" x14ac:dyDescent="0.25"/>
    <row r="70" ht="12.75" hidden="1" customHeight="1" x14ac:dyDescent="0.25"/>
    <row r="71" ht="12.75" hidden="1" customHeight="1" x14ac:dyDescent="0.25"/>
    <row r="72" ht="12.75" hidden="1" customHeight="1" x14ac:dyDescent="0.25"/>
    <row r="73" ht="12.75" hidden="1" customHeight="1" x14ac:dyDescent="0.25"/>
    <row r="74" ht="12.75" hidden="1" customHeight="1" x14ac:dyDescent="0.25"/>
    <row r="75" ht="12.75" hidden="1" customHeight="1" x14ac:dyDescent="0.25"/>
    <row r="76" ht="12.75" hidden="1" customHeight="1" x14ac:dyDescent="0.25"/>
    <row r="77" ht="12.75" hidden="1" customHeight="1" x14ac:dyDescent="0.25"/>
    <row r="78" ht="12.75" hidden="1" customHeight="1" x14ac:dyDescent="0.25"/>
    <row r="79" ht="12.75" hidden="1" customHeight="1" x14ac:dyDescent="0.25"/>
    <row r="80" ht="12.75" hidden="1" customHeight="1" x14ac:dyDescent="0.25"/>
    <row r="81" ht="12.75" hidden="1" customHeight="1" x14ac:dyDescent="0.25"/>
    <row r="82" ht="12.75" hidden="1" customHeight="1" x14ac:dyDescent="0.25"/>
    <row r="83" ht="12.75" hidden="1" customHeight="1" x14ac:dyDescent="0.25"/>
    <row r="84" ht="12.75" hidden="1" customHeight="1" x14ac:dyDescent="0.25"/>
    <row r="85" ht="12.75" hidden="1" customHeight="1" x14ac:dyDescent="0.25"/>
    <row r="86" ht="12.75" hidden="1" customHeight="1" x14ac:dyDescent="0.25"/>
    <row r="87" ht="12.75" hidden="1" customHeight="1" x14ac:dyDescent="0.25"/>
    <row r="88" ht="12.75" hidden="1" customHeight="1" x14ac:dyDescent="0.25"/>
    <row r="89" ht="12.75" hidden="1" customHeight="1" x14ac:dyDescent="0.25"/>
    <row r="90" ht="12.75" hidden="1" customHeight="1" x14ac:dyDescent="0.25"/>
    <row r="91" ht="12.75" hidden="1" customHeight="1" x14ac:dyDescent="0.25"/>
    <row r="92" ht="12.75" hidden="1" customHeight="1" x14ac:dyDescent="0.25"/>
    <row r="93" ht="12.75" hidden="1" customHeight="1" x14ac:dyDescent="0.25"/>
    <row r="94" ht="12.75" hidden="1" customHeight="1" x14ac:dyDescent="0.25"/>
    <row r="95" ht="12.75" hidden="1" customHeight="1" x14ac:dyDescent="0.25"/>
    <row r="96" ht="12.75" hidden="1" customHeight="1" x14ac:dyDescent="0.25"/>
    <row r="97" ht="12.75" hidden="1" customHeight="1" x14ac:dyDescent="0.25"/>
    <row r="98" ht="12.75" hidden="1" customHeight="1" x14ac:dyDescent="0.25"/>
    <row r="99" ht="12.75" hidden="1" customHeight="1" x14ac:dyDescent="0.25"/>
    <row r="100" ht="12.75" hidden="1" customHeight="1" x14ac:dyDescent="0.25"/>
    <row r="101" ht="12.75" hidden="1" customHeight="1" x14ac:dyDescent="0.25"/>
    <row r="102" ht="12.75" hidden="1" customHeight="1" x14ac:dyDescent="0.25"/>
    <row r="103" ht="12.75" hidden="1" customHeight="1" x14ac:dyDescent="0.25"/>
    <row r="104" ht="12.75" hidden="1" customHeight="1" x14ac:dyDescent="0.25"/>
    <row r="105" ht="12.75" hidden="1" customHeight="1" x14ac:dyDescent="0.25"/>
    <row r="106" ht="12.75" hidden="1" customHeight="1" x14ac:dyDescent="0.25"/>
    <row r="107" ht="12.75" hidden="1" customHeight="1" x14ac:dyDescent="0.25"/>
    <row r="108" ht="12.75" hidden="1" customHeight="1" x14ac:dyDescent="0.25"/>
    <row r="109" ht="12.75" hidden="1" customHeight="1" x14ac:dyDescent="0.25"/>
    <row r="110" ht="12.75" hidden="1" customHeight="1" x14ac:dyDescent="0.25"/>
    <row r="111" ht="12.75" hidden="1" customHeight="1" x14ac:dyDescent="0.25"/>
    <row r="112" ht="12.75" hidden="1" customHeight="1" x14ac:dyDescent="0.25"/>
    <row r="113" ht="12.75" hidden="1" customHeight="1" x14ac:dyDescent="0.25"/>
    <row r="114" ht="12.75" hidden="1" customHeight="1" x14ac:dyDescent="0.25"/>
    <row r="115" ht="12.75" hidden="1" customHeight="1" x14ac:dyDescent="0.25"/>
    <row r="116" ht="12.75" hidden="1" customHeight="1" x14ac:dyDescent="0.25"/>
    <row r="117" ht="12.75" hidden="1" customHeight="1" x14ac:dyDescent="0.25"/>
    <row r="118" ht="12.75" hidden="1" customHeight="1" x14ac:dyDescent="0.25"/>
    <row r="119" ht="12.75" hidden="1" customHeight="1" x14ac:dyDescent="0.25"/>
    <row r="120" ht="12.75" hidden="1" customHeight="1" x14ac:dyDescent="0.25"/>
    <row r="121" ht="12.75" hidden="1" customHeight="1" x14ac:dyDescent="0.25"/>
    <row r="122" ht="12.75" hidden="1" customHeight="1" x14ac:dyDescent="0.25"/>
    <row r="123" ht="12.75" hidden="1" customHeight="1" x14ac:dyDescent="0.25"/>
    <row r="124" ht="12.75" hidden="1" customHeight="1" x14ac:dyDescent="0.25"/>
    <row r="125" ht="12.75" hidden="1" customHeight="1" x14ac:dyDescent="0.25"/>
    <row r="126" ht="12.75" hidden="1" customHeight="1" x14ac:dyDescent="0.25"/>
    <row r="127" ht="12.75" hidden="1" customHeight="1" x14ac:dyDescent="0.25"/>
    <row r="128" ht="12.75" hidden="1" customHeight="1" x14ac:dyDescent="0.25"/>
    <row r="129" ht="12.75" hidden="1" customHeight="1" x14ac:dyDescent="0.25"/>
    <row r="130" ht="12.75" hidden="1" customHeight="1" x14ac:dyDescent="0.25"/>
    <row r="131" ht="12.75" hidden="1" customHeight="1" x14ac:dyDescent="0.25"/>
    <row r="132" ht="12.75" hidden="1" customHeight="1" x14ac:dyDescent="0.25"/>
    <row r="133" ht="12.75" hidden="1" customHeight="1" x14ac:dyDescent="0.25"/>
    <row r="134" ht="12.75" hidden="1" customHeight="1" x14ac:dyDescent="0.25"/>
  </sheetData>
  <mergeCells count="25">
    <mergeCell ref="B12:H12"/>
    <mergeCell ref="B13:H13"/>
    <mergeCell ref="B30:H30"/>
    <mergeCell ref="B31:H31"/>
    <mergeCell ref="B32:H32"/>
    <mergeCell ref="B10:C10"/>
    <mergeCell ref="D10:F10"/>
    <mergeCell ref="G10:H10"/>
    <mergeCell ref="B11:C11"/>
    <mergeCell ref="D11:F11"/>
    <mergeCell ref="G11:H11"/>
    <mergeCell ref="B8:C8"/>
    <mergeCell ref="D8:F8"/>
    <mergeCell ref="G8:H8"/>
    <mergeCell ref="B9:C9"/>
    <mergeCell ref="D9:F9"/>
    <mergeCell ref="G9:H9"/>
    <mergeCell ref="B7:C7"/>
    <mergeCell ref="D7:F7"/>
    <mergeCell ref="G7:H7"/>
    <mergeCell ref="B2:H2"/>
    <mergeCell ref="B4:H4"/>
    <mergeCell ref="B6:C6"/>
    <mergeCell ref="D6:F6"/>
    <mergeCell ref="G6:H6"/>
  </mergeCells>
  <hyperlinks>
    <hyperlink ref="G7" r:id="rId1" xr:uid="{E5874D52-9945-4340-BBFD-9BB0036F28C2}"/>
  </hyperlinks>
  <printOptions horizontalCentered="1"/>
  <pageMargins left="0.23622047244094491" right="0.23622047244094491" top="0.74803149606299213" bottom="0.74803149606299213" header="0.31496062992125984" footer="0.31496062992125984"/>
  <pageSetup scale="5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CONSOLIDADO</vt:lpstr>
      <vt:lpstr>AND&amp;OR</vt:lpstr>
      <vt:lpstr>NEXWARE</vt:lpstr>
      <vt:lpstr>C&amp;T</vt:lpstr>
      <vt:lpstr>RG</vt:lpstr>
      <vt:lpstr>'AND&amp;OR'!Área_de_impresión</vt:lpstr>
      <vt:lpstr>'C&amp;T'!Área_de_impresión</vt:lpstr>
      <vt:lpstr>CONSOLIDADO!Área_de_impresión</vt:lpstr>
      <vt:lpstr>NEXWARE!Área_de_impresión</vt:lpstr>
      <vt:lpstr>RG!Área_de_impresión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easy e</cp:lastModifiedBy>
  <dcterms:created xsi:type="dcterms:W3CDTF">2021-05-31T23:42:22Z</dcterms:created>
  <dcterms:modified xsi:type="dcterms:W3CDTF">2025-09-19T22:52:32Z</dcterms:modified>
</cp:coreProperties>
</file>