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F:\C.CARPETAS\INVITACION PUBLICA\"/>
    </mc:Choice>
  </mc:AlternateContent>
  <xr:revisionPtr revIDLastSave="0" documentId="8_{F467473F-9411-48E2-B5D5-8597C174F96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CHIVO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8" i="13" l="1"/>
  <c r="J12" i="13"/>
  <c r="K12" i="13" s="1"/>
  <c r="G5" i="13"/>
  <c r="J5" i="13"/>
  <c r="K5" i="13" s="1"/>
  <c r="L12" i="13" l="1"/>
  <c r="K18" i="13"/>
  <c r="G18" i="13"/>
  <c r="H12" i="13"/>
  <c r="I12" i="13" s="1"/>
  <c r="G12" i="13"/>
  <c r="H5" i="13"/>
  <c r="I5" i="13" s="1"/>
  <c r="L18" i="13"/>
  <c r="L5" i="13" l="1"/>
  <c r="M18" i="13"/>
  <c r="M5" i="13"/>
  <c r="M12" i="13"/>
</calcChain>
</file>

<file path=xl/sharedStrings.xml><?xml version="1.0" encoding="utf-8"?>
<sst xmlns="http://schemas.openxmlformats.org/spreadsheetml/2006/main" count="43" uniqueCount="34">
  <si>
    <t>Descripción</t>
  </si>
  <si>
    <t>Unidad</t>
  </si>
  <si>
    <t>Precio unitario</t>
  </si>
  <si>
    <t>Precio unitario estimado incluido IVA</t>
  </si>
  <si>
    <t>Promedio Precio unitario</t>
  </si>
  <si>
    <t>promedio Precio unitario estimado incluido IVA</t>
  </si>
  <si>
    <t>ITEM</t>
  </si>
  <si>
    <t>UNIDAD</t>
  </si>
  <si>
    <t>ELEMENTOS ARCHIVO</t>
  </si>
  <si>
    <t>Anexar ficha técnica del cartón.</t>
  </si>
  <si>
    <t>Carpetas corriente – gestión</t>
  </si>
  <si>
    <t>Tipo: Tamaño oficio con aleta vertical.</t>
  </si>
  <si>
    <t>Material: Cartón Kraft. El cartón no debe desprender material particulado al contacto; y debe tener igual terminado por ambas caras: Pulpa de coloración homogénea y sin textura. Gramaje: entre los 315 y 330 gr/m2.</t>
  </si>
  <si>
    <t>Diseño: Carpeta sencilla de dos pliegues en el lomo con grafado.</t>
  </si>
  <si>
    <t>Dimensiones: De la carpeta plegada, Cara anterior 23.3cm X 35.8cm. Cara posterior: de 23.3 cm X 37.5 cm., con aleta vertical total. – Dimensión del lomo 2.3 cm.</t>
  </si>
  <si>
    <t>Capacidad: 200 folios. PH: Igual o superior a 4.0. Los cortes y grafados deben ser perfectos y esquinas redondeadas.</t>
  </si>
  <si>
    <t xml:space="preserve">Preimpreso: Ubicado en la tapa anterior, cara externa, cuadrante inferior derecho disposición horizontal; en tinta negra estable a la humedad y al agua, de dimensiones 19cm de ancho x 13cm de alto y letra Times New Román No.10. Técnica de preimpresión litográfica.  </t>
  </si>
  <si>
    <t>Carpetas para contratos</t>
  </si>
  <si>
    <t>CARPETA TIPO FUELLE</t>
  </si>
  <si>
    <t>Material: Cartón kraft. Gramaje: Entre los 550 y los 600 gramos.</t>
  </si>
  <si>
    <t>Diseño: Tapa posterior con aleta vertical total. Unida con tela (Kambre o Quirúrgica calibre 70) a la tapa anterior y refuerzo interno en papel Kraf. Perforación redonda en la Tapa anterior.</t>
  </si>
  <si>
    <t>Dimensiones: Tapa anterior de 34.5 cm X 24 cm, Tapa posterior con aleta total de 36.5cm x 24 cm., y lomo tipo fuelle de 3 cm de ancho.</t>
  </si>
  <si>
    <t>Capacidad: 200 folios. PH: Igual o superior a 4.0. Los cortes deben ser perfectos y esquinas redondeadas.</t>
  </si>
  <si>
    <t xml:space="preserve">Preimpreso: Ubicado en la tapa sin aleta, cara externa, cuadrante inferior derecho disposición horizontal; en tinta negra estable a la humedad y al agua, de dimensiones 19cm de ancho x 13cm de alto y letra Times New Roman No. 12. Técnica de preimpresión litográfica  </t>
  </si>
  <si>
    <t>Carpetas para querellas</t>
  </si>
  <si>
    <t>Material: Bristol – Kraf Dimensiones: 37 cm largo x 21 cms de ancho</t>
  </si>
  <si>
    <t>Diseño: Según muestra</t>
  </si>
  <si>
    <t>LEGARCHIVO</t>
  </si>
  <si>
    <t>ESPECIFICACIONES</t>
  </si>
  <si>
    <t xml:space="preserve">DESCRIPCIÓN </t>
  </si>
  <si>
    <t>GRUPO EMPRESARIAL A.B.M.</t>
  </si>
  <si>
    <t>ECORECICLAJE UNIVERSAL</t>
  </si>
  <si>
    <t>Precio unitario + incremento IPC</t>
  </si>
  <si>
    <t>CANASTA DE PRECIOS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</si>
</sst>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_€_-;\-* #,##0.00\ _€_-;_-* &quot;-&quot;??\ _€_-;_-@_-"/>
    <numFmt numFmtId="167" formatCode="_-* #,##0\ _€_-;\-* #,##0\ _€_-;_-* &quot;-&quot;??\ _€_-;_-@_-"/>
    <numFmt numFmtId="168" formatCode="[$$-240A]\ #,##0;\-[$$-240A]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63"/>
      <name val="Verdana"/>
      <family val="2"/>
      <charset val="1"/>
    </font>
    <font>
      <b/>
      <sz val="10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55"/>
      </patternFill>
    </fill>
    <fill>
      <patternFill patternType="solid">
        <fgColor theme="5" tint="0.39997558519241921"/>
        <bgColor indexed="27"/>
      </patternFill>
    </fill>
    <fill>
      <patternFill patternType="solid">
        <fgColor theme="9" tint="0.59999389629810485"/>
        <bgColor indexed="27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5" tint="0.79998168889431442"/>
        <bgColor indexed="27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/>
    <xf numFmtId="165" fontId="1" fillId="0" borderId="0" applyFont="0" applyFill="0" applyBorder="0" applyAlignment="0" applyProtection="0"/>
    <xf numFmtId="49" fontId="2" fillId="0" borderId="0" applyBorder="0" applyProtection="0">
      <alignment horizontal="left" vertical="center"/>
    </xf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165" fontId="3" fillId="6" borderId="1" xfId="1" applyFont="1" applyFill="1" applyBorder="1" applyAlignment="1" applyProtection="1">
      <alignment horizontal="center" vertical="center" wrapText="1"/>
    </xf>
    <xf numFmtId="168" fontId="0" fillId="0" borderId="9" xfId="3" applyNumberFormat="1" applyFont="1" applyBorder="1" applyAlignment="1">
      <alignment horizontal="center" vertical="center" wrapText="1"/>
    </xf>
    <xf numFmtId="168" fontId="0" fillId="0" borderId="10" xfId="3" applyNumberFormat="1" applyFont="1" applyBorder="1" applyAlignment="1">
      <alignment horizontal="center" vertical="center" wrapText="1"/>
    </xf>
    <xf numFmtId="168" fontId="0" fillId="0" borderId="4" xfId="3" applyNumberFormat="1" applyFont="1" applyBorder="1" applyAlignment="1">
      <alignment horizontal="center" vertical="center" wrapText="1"/>
    </xf>
    <xf numFmtId="168" fontId="0" fillId="0" borderId="9" xfId="4" applyNumberFormat="1" applyFont="1" applyBorder="1" applyAlignment="1">
      <alignment horizontal="center" vertical="center" wrapText="1"/>
    </xf>
    <xf numFmtId="168" fontId="0" fillId="0" borderId="10" xfId="4" applyNumberFormat="1" applyFont="1" applyBorder="1" applyAlignment="1">
      <alignment horizontal="center" vertical="center" wrapText="1"/>
    </xf>
    <xf numFmtId="168" fontId="0" fillId="0" borderId="4" xfId="4" applyNumberFormat="1" applyFont="1" applyBorder="1" applyAlignment="1">
      <alignment horizontal="center" vertical="center" wrapText="1"/>
    </xf>
    <xf numFmtId="0" fontId="3" fillId="2" borderId="1" xfId="2" applyNumberFormat="1" applyFont="1" applyFill="1" applyBorder="1" applyAlignment="1" applyProtection="1">
      <alignment horizontal="center" vertical="center" wrapText="1"/>
    </xf>
    <xf numFmtId="0" fontId="3" fillId="6" borderId="1" xfId="2" applyNumberFormat="1" applyFont="1" applyFill="1" applyBorder="1" applyAlignment="1" applyProtection="1">
      <alignment horizontal="center" vertical="center" wrapText="1"/>
    </xf>
    <xf numFmtId="165" fontId="3" fillId="3" borderId="1" xfId="1" applyFont="1" applyFill="1" applyBorder="1" applyAlignment="1" applyProtection="1">
      <alignment horizontal="center" vertical="center" wrapText="1"/>
    </xf>
    <xf numFmtId="0" fontId="3" fillId="6" borderId="8" xfId="2" applyNumberFormat="1" applyFont="1" applyFill="1" applyBorder="1" applyAlignment="1" applyProtection="1">
      <alignment horizontal="center" vertical="center" wrapText="1"/>
    </xf>
    <xf numFmtId="0" fontId="3" fillId="6" borderId="6" xfId="2" applyNumberFormat="1" applyFont="1" applyFill="1" applyBorder="1" applyAlignment="1" applyProtection="1">
      <alignment horizontal="center" vertical="center" wrapText="1"/>
    </xf>
    <xf numFmtId="0" fontId="3" fillId="6" borderId="11" xfId="2" applyNumberFormat="1" applyFont="1" applyFill="1" applyBorder="1" applyAlignment="1" applyProtection="1">
      <alignment horizontal="center" vertical="center" wrapText="1"/>
    </xf>
    <xf numFmtId="0" fontId="3" fillId="6" borderId="12" xfId="2" applyNumberFormat="1" applyFont="1" applyFill="1" applyBorder="1" applyAlignment="1" applyProtection="1">
      <alignment horizontal="center" vertical="center" wrapText="1"/>
    </xf>
    <xf numFmtId="165" fontId="3" fillId="7" borderId="2" xfId="1" applyFont="1" applyFill="1" applyBorder="1" applyAlignment="1" applyProtection="1">
      <alignment horizontal="center" vertical="center" wrapText="1"/>
    </xf>
    <xf numFmtId="165" fontId="3" fillId="7" borderId="3" xfId="1" applyFont="1" applyFill="1" applyBorder="1" applyAlignment="1" applyProtection="1">
      <alignment horizontal="center" vertical="center" wrapText="1"/>
    </xf>
    <xf numFmtId="165" fontId="3" fillId="4" borderId="2" xfId="1" applyFont="1" applyFill="1" applyBorder="1" applyAlignment="1" applyProtection="1">
      <alignment horizontal="center" vertical="center" wrapText="1"/>
    </xf>
    <xf numFmtId="165" fontId="3" fillId="4" borderId="3" xfId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5" fillId="5" borderId="1" xfId="0" applyFont="1" applyFill="1" applyBorder="1" applyAlignment="1">
      <alignment horizontal="justify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justify" vertical="center" wrapText="1"/>
    </xf>
    <xf numFmtId="0" fontId="5" fillId="5" borderId="5" xfId="0" applyFont="1" applyFill="1" applyBorder="1" applyAlignment="1">
      <alignment horizontal="justify" vertical="center" wrapText="1"/>
    </xf>
    <xf numFmtId="0" fontId="0" fillId="0" borderId="7" xfId="0" applyBorder="1" applyAlignment="1">
      <alignment horizontal="center" wrapText="1"/>
    </xf>
    <xf numFmtId="167" fontId="0" fillId="0" borderId="1" xfId="3" applyNumberFormat="1" applyFont="1" applyBorder="1" applyAlignment="1">
      <alignment horizontal="center" vertical="center" wrapText="1"/>
    </xf>
    <xf numFmtId="168" fontId="0" fillId="0" borderId="1" xfId="3" applyNumberFormat="1" applyFont="1" applyBorder="1" applyAlignment="1">
      <alignment horizontal="center" vertical="center" wrapText="1"/>
    </xf>
  </cellXfs>
  <cellStyles count="15"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Millares" xfId="3" builtinId="3"/>
    <cellStyle name="Millares [0]" xfId="1" builtinId="6"/>
    <cellStyle name="Moneda [0]" xfId="4" builtinId="7"/>
    <cellStyle name="Normal" xfId="0" builtinId="0"/>
    <cellStyle name="TableStyleLight1" xfId="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25"/>
  <sheetViews>
    <sheetView tabSelected="1" topLeftCell="B1" zoomScale="90" zoomScaleNormal="90" zoomScalePageLayoutView="90" workbookViewId="0">
      <selection activeCell="E5" sqref="E5:E11"/>
    </sheetView>
  </sheetViews>
  <sheetFormatPr baseColWidth="10" defaultColWidth="10.85546875" defaultRowHeight="15" x14ac:dyDescent="0.25"/>
  <cols>
    <col min="1" max="1" width="8" style="1" customWidth="1"/>
    <col min="2" max="2" width="18" style="1" customWidth="1"/>
    <col min="3" max="3" width="10.85546875" style="1"/>
    <col min="4" max="4" width="76.85546875" style="1" customWidth="1"/>
    <col min="5" max="16384" width="10.85546875" style="1"/>
  </cols>
  <sheetData>
    <row r="1" spans="1:13" x14ac:dyDescent="0.25">
      <c r="A1" s="9" t="s">
        <v>33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x14ac:dyDescent="0.25">
      <c r="A2" s="9" t="s">
        <v>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31.5" customHeight="1" x14ac:dyDescent="0.25">
      <c r="A3" s="10" t="s">
        <v>6</v>
      </c>
      <c r="B3" s="10" t="s">
        <v>29</v>
      </c>
      <c r="C3" s="12" t="s">
        <v>28</v>
      </c>
      <c r="D3" s="13"/>
      <c r="E3" s="10" t="s">
        <v>7</v>
      </c>
      <c r="F3" s="11" t="s">
        <v>27</v>
      </c>
      <c r="G3" s="11"/>
      <c r="H3" s="16" t="s">
        <v>30</v>
      </c>
      <c r="I3" s="17"/>
      <c r="J3" s="18" t="s">
        <v>31</v>
      </c>
      <c r="K3" s="19"/>
      <c r="L3" s="20"/>
      <c r="M3" s="21"/>
    </row>
    <row r="4" spans="1:13" ht="75.75" customHeight="1" x14ac:dyDescent="0.25">
      <c r="A4" s="10"/>
      <c r="B4" s="10" t="s">
        <v>0</v>
      </c>
      <c r="C4" s="14"/>
      <c r="D4" s="15"/>
      <c r="E4" s="10" t="s">
        <v>1</v>
      </c>
      <c r="F4" s="2" t="s">
        <v>2</v>
      </c>
      <c r="G4" s="2" t="s">
        <v>3</v>
      </c>
      <c r="H4" s="2" t="s">
        <v>32</v>
      </c>
      <c r="I4" s="2" t="s">
        <v>3</v>
      </c>
      <c r="J4" s="2" t="s">
        <v>32</v>
      </c>
      <c r="K4" s="2" t="s">
        <v>3</v>
      </c>
      <c r="L4" s="2" t="s">
        <v>4</v>
      </c>
      <c r="M4" s="2" t="s">
        <v>5</v>
      </c>
    </row>
    <row r="5" spans="1:13" ht="15.75" x14ac:dyDescent="0.25">
      <c r="A5" s="27"/>
      <c r="B5" s="23" t="s">
        <v>10</v>
      </c>
      <c r="C5" s="25" t="s">
        <v>11</v>
      </c>
      <c r="D5" s="25"/>
      <c r="E5" s="28">
        <v>220</v>
      </c>
      <c r="F5" s="3">
        <v>490</v>
      </c>
      <c r="G5" s="3">
        <f>(F5*0.19)+F5</f>
        <v>583.1</v>
      </c>
      <c r="H5" s="6">
        <f>(2429*3.8%)+2429</f>
        <v>2521.3020000000001</v>
      </c>
      <c r="I5" s="6">
        <f>(H5*0.19)+H5</f>
        <v>3000.3493800000001</v>
      </c>
      <c r="J5" s="6">
        <f>(1980*3.8%)+1980</f>
        <v>2055.2399999999998</v>
      </c>
      <c r="K5" s="6">
        <f>(J5*0.19)+J5</f>
        <v>2445.7356</v>
      </c>
      <c r="L5" s="3">
        <f>(J5+H5+F5)/3</f>
        <v>1688.8473333333332</v>
      </c>
      <c r="M5" s="3">
        <f>(K5+I5+G5)/3</f>
        <v>2009.7283266666666</v>
      </c>
    </row>
    <row r="6" spans="1:13" ht="53.1" customHeight="1" x14ac:dyDescent="0.25">
      <c r="A6" s="27"/>
      <c r="B6" s="23"/>
      <c r="C6" s="22" t="s">
        <v>12</v>
      </c>
      <c r="D6" s="22"/>
      <c r="E6" s="28"/>
      <c r="F6" s="4"/>
      <c r="G6" s="4"/>
      <c r="H6" s="7"/>
      <c r="I6" s="7"/>
      <c r="J6" s="7"/>
      <c r="K6" s="7"/>
      <c r="L6" s="4"/>
      <c r="M6" s="4"/>
    </row>
    <row r="7" spans="1:13" ht="15.75" x14ac:dyDescent="0.25">
      <c r="A7" s="27"/>
      <c r="B7" s="23"/>
      <c r="C7" s="22" t="s">
        <v>9</v>
      </c>
      <c r="D7" s="22"/>
      <c r="E7" s="28"/>
      <c r="F7" s="4"/>
      <c r="G7" s="4"/>
      <c r="H7" s="7"/>
      <c r="I7" s="7"/>
      <c r="J7" s="7"/>
      <c r="K7" s="7"/>
      <c r="L7" s="4"/>
      <c r="M7" s="4"/>
    </row>
    <row r="8" spans="1:13" ht="15.75" x14ac:dyDescent="0.25">
      <c r="A8" s="27"/>
      <c r="B8" s="23"/>
      <c r="C8" s="22" t="s">
        <v>13</v>
      </c>
      <c r="D8" s="22"/>
      <c r="E8" s="28"/>
      <c r="F8" s="4"/>
      <c r="G8" s="4"/>
      <c r="H8" s="7"/>
      <c r="I8" s="7"/>
      <c r="J8" s="7"/>
      <c r="K8" s="7"/>
      <c r="L8" s="4"/>
      <c r="M8" s="4"/>
    </row>
    <row r="9" spans="1:13" ht="35.1" customHeight="1" x14ac:dyDescent="0.25">
      <c r="A9" s="27"/>
      <c r="B9" s="23"/>
      <c r="C9" s="22" t="s">
        <v>14</v>
      </c>
      <c r="D9" s="22"/>
      <c r="E9" s="28"/>
      <c r="F9" s="4"/>
      <c r="G9" s="4"/>
      <c r="H9" s="7"/>
      <c r="I9" s="7"/>
      <c r="J9" s="7"/>
      <c r="K9" s="7"/>
      <c r="L9" s="4"/>
      <c r="M9" s="4"/>
    </row>
    <row r="10" spans="1:13" ht="36.950000000000003" customHeight="1" x14ac:dyDescent="0.25">
      <c r="A10" s="27"/>
      <c r="B10" s="23"/>
      <c r="C10" s="22" t="s">
        <v>15</v>
      </c>
      <c r="D10" s="22"/>
      <c r="E10" s="28"/>
      <c r="F10" s="4"/>
      <c r="G10" s="4"/>
      <c r="H10" s="7"/>
      <c r="I10" s="7"/>
      <c r="J10" s="7"/>
      <c r="K10" s="7"/>
      <c r="L10" s="4"/>
      <c r="M10" s="4"/>
    </row>
    <row r="11" spans="1:13" ht="54" customHeight="1" x14ac:dyDescent="0.25">
      <c r="A11" s="27"/>
      <c r="B11" s="23"/>
      <c r="C11" s="22" t="s">
        <v>16</v>
      </c>
      <c r="D11" s="22"/>
      <c r="E11" s="28"/>
      <c r="F11" s="5"/>
      <c r="G11" s="5"/>
      <c r="H11" s="8"/>
      <c r="I11" s="8"/>
      <c r="J11" s="8"/>
      <c r="K11" s="8"/>
      <c r="L11" s="5"/>
      <c r="M11" s="5"/>
    </row>
    <row r="12" spans="1:13" ht="15.75" x14ac:dyDescent="0.25">
      <c r="A12" s="27"/>
      <c r="B12" s="23" t="s">
        <v>17</v>
      </c>
      <c r="C12" s="25" t="s">
        <v>18</v>
      </c>
      <c r="D12" s="25"/>
      <c r="E12" s="28">
        <v>580</v>
      </c>
      <c r="F12" s="29">
        <v>1320</v>
      </c>
      <c r="G12" s="29">
        <f>(F12*0.19)+F12</f>
        <v>1570.8</v>
      </c>
      <c r="H12" s="3">
        <f>(2571*3.8%)+2571</f>
        <v>2668.6979999999999</v>
      </c>
      <c r="I12" s="3">
        <f>(H12*0.19)+H12</f>
        <v>3175.7506199999998</v>
      </c>
      <c r="J12" s="3">
        <f>(2490*3.8%)+2490</f>
        <v>2584.62</v>
      </c>
      <c r="K12" s="3">
        <f>(J12*0.19)+J12</f>
        <v>3075.6977999999999</v>
      </c>
      <c r="L12" s="29">
        <f>(J12+H12+F12)/3</f>
        <v>2191.1059999999998</v>
      </c>
      <c r="M12" s="29">
        <f>(K12+I12+G12)/3</f>
        <v>2607.4161399999998</v>
      </c>
    </row>
    <row r="13" spans="1:13" ht="15.75" x14ac:dyDescent="0.25">
      <c r="A13" s="27"/>
      <c r="B13" s="23"/>
      <c r="C13" s="22" t="s">
        <v>19</v>
      </c>
      <c r="D13" s="22"/>
      <c r="E13" s="28"/>
      <c r="F13" s="29"/>
      <c r="G13" s="29"/>
      <c r="H13" s="4"/>
      <c r="I13" s="4"/>
      <c r="J13" s="4"/>
      <c r="K13" s="4"/>
      <c r="L13" s="29"/>
      <c r="M13" s="29"/>
    </row>
    <row r="14" spans="1:13" ht="38.1" customHeight="1" x14ac:dyDescent="0.25">
      <c r="A14" s="27"/>
      <c r="B14" s="23"/>
      <c r="C14" s="22" t="s">
        <v>20</v>
      </c>
      <c r="D14" s="22"/>
      <c r="E14" s="28"/>
      <c r="F14" s="29"/>
      <c r="G14" s="29"/>
      <c r="H14" s="4"/>
      <c r="I14" s="4"/>
      <c r="J14" s="4"/>
      <c r="K14" s="4"/>
      <c r="L14" s="29"/>
      <c r="M14" s="29"/>
    </row>
    <row r="15" spans="1:13" ht="33" customHeight="1" x14ac:dyDescent="0.25">
      <c r="A15" s="27"/>
      <c r="B15" s="23"/>
      <c r="C15" s="22" t="s">
        <v>21</v>
      </c>
      <c r="D15" s="22"/>
      <c r="E15" s="28"/>
      <c r="F15" s="29"/>
      <c r="G15" s="29"/>
      <c r="H15" s="4"/>
      <c r="I15" s="4"/>
      <c r="J15" s="4"/>
      <c r="K15" s="4"/>
      <c r="L15" s="29"/>
      <c r="M15" s="29"/>
    </row>
    <row r="16" spans="1:13" ht="27" customHeight="1" x14ac:dyDescent="0.25">
      <c r="A16" s="27"/>
      <c r="B16" s="23"/>
      <c r="C16" s="22" t="s">
        <v>22</v>
      </c>
      <c r="D16" s="22"/>
      <c r="E16" s="28"/>
      <c r="F16" s="29"/>
      <c r="G16" s="29"/>
      <c r="H16" s="4"/>
      <c r="I16" s="4"/>
      <c r="J16" s="4"/>
      <c r="K16" s="4"/>
      <c r="L16" s="29"/>
      <c r="M16" s="29"/>
    </row>
    <row r="17" spans="1:13" ht="56.1" customHeight="1" x14ac:dyDescent="0.25">
      <c r="A17" s="27"/>
      <c r="B17" s="23"/>
      <c r="C17" s="22" t="s">
        <v>23</v>
      </c>
      <c r="D17" s="22"/>
      <c r="E17" s="28"/>
      <c r="F17" s="29"/>
      <c r="G17" s="29"/>
      <c r="H17" s="5"/>
      <c r="I17" s="5"/>
      <c r="J17" s="5"/>
      <c r="K17" s="5"/>
      <c r="L17" s="29"/>
      <c r="M17" s="29"/>
    </row>
    <row r="18" spans="1:13" ht="15.75" x14ac:dyDescent="0.25">
      <c r="A18" s="27"/>
      <c r="B18" s="23" t="s">
        <v>24</v>
      </c>
      <c r="C18" s="25" t="s">
        <v>18</v>
      </c>
      <c r="D18" s="25"/>
      <c r="E18" s="28">
        <v>400</v>
      </c>
      <c r="F18" s="29">
        <v>1380</v>
      </c>
      <c r="G18" s="29">
        <f>(F18*0.19)+F18</f>
        <v>1642.2</v>
      </c>
      <c r="H18" s="3">
        <v>2668.6979999999999</v>
      </c>
      <c r="I18" s="3">
        <v>3175.7506199999998</v>
      </c>
      <c r="J18" s="3">
        <f>(2390*3.8%)+2390</f>
        <v>2480.8200000000002</v>
      </c>
      <c r="K18" s="3">
        <f>(J18*0.19)+J18</f>
        <v>2952.1758</v>
      </c>
      <c r="L18" s="29">
        <f>(J18+H18+F18)/3</f>
        <v>2176.5059999999999</v>
      </c>
      <c r="M18" s="29">
        <f>(K18+I18+G18)/3</f>
        <v>2590.04214</v>
      </c>
    </row>
    <row r="19" spans="1:13" ht="15.75" x14ac:dyDescent="0.25">
      <c r="A19" s="27"/>
      <c r="B19" s="23"/>
      <c r="C19" s="22" t="s">
        <v>19</v>
      </c>
      <c r="D19" s="22"/>
      <c r="E19" s="28"/>
      <c r="F19" s="29"/>
      <c r="G19" s="29"/>
      <c r="H19" s="4"/>
      <c r="I19" s="4"/>
      <c r="J19" s="4"/>
      <c r="K19" s="4"/>
      <c r="L19" s="29"/>
      <c r="M19" s="29"/>
    </row>
    <row r="20" spans="1:13" ht="33.950000000000003" customHeight="1" x14ac:dyDescent="0.25">
      <c r="A20" s="27"/>
      <c r="B20" s="23"/>
      <c r="C20" s="22" t="s">
        <v>20</v>
      </c>
      <c r="D20" s="22"/>
      <c r="E20" s="28"/>
      <c r="F20" s="29"/>
      <c r="G20" s="29"/>
      <c r="H20" s="4"/>
      <c r="I20" s="4"/>
      <c r="J20" s="4"/>
      <c r="K20" s="4"/>
      <c r="L20" s="29"/>
      <c r="M20" s="29"/>
    </row>
    <row r="21" spans="1:13" ht="35.1" customHeight="1" x14ac:dyDescent="0.25">
      <c r="A21" s="27"/>
      <c r="B21" s="23"/>
      <c r="C21" s="22" t="s">
        <v>21</v>
      </c>
      <c r="D21" s="22"/>
      <c r="E21" s="28"/>
      <c r="F21" s="29"/>
      <c r="G21" s="29"/>
      <c r="H21" s="4"/>
      <c r="I21" s="4"/>
      <c r="J21" s="4"/>
      <c r="K21" s="4"/>
      <c r="L21" s="29"/>
      <c r="M21" s="29"/>
    </row>
    <row r="22" spans="1:13" ht="15.75" x14ac:dyDescent="0.25">
      <c r="A22" s="27"/>
      <c r="B22" s="23"/>
      <c r="C22" s="22" t="s">
        <v>22</v>
      </c>
      <c r="D22" s="22"/>
      <c r="E22" s="28"/>
      <c r="F22" s="29"/>
      <c r="G22" s="29"/>
      <c r="H22" s="4"/>
      <c r="I22" s="4"/>
      <c r="J22" s="4"/>
      <c r="K22" s="4"/>
      <c r="L22" s="29"/>
      <c r="M22" s="29"/>
    </row>
    <row r="23" spans="1:13" ht="51.95" customHeight="1" x14ac:dyDescent="0.25">
      <c r="A23" s="27"/>
      <c r="B23" s="23"/>
      <c r="C23" s="22" t="s">
        <v>23</v>
      </c>
      <c r="D23" s="22"/>
      <c r="E23" s="28"/>
      <c r="F23" s="29"/>
      <c r="G23" s="29"/>
      <c r="H23" s="4"/>
      <c r="I23" s="4"/>
      <c r="J23" s="4"/>
      <c r="K23" s="4"/>
      <c r="L23" s="29"/>
      <c r="M23" s="29"/>
    </row>
    <row r="24" spans="1:13" ht="42.75" customHeight="1" x14ac:dyDescent="0.25">
      <c r="A24" s="27"/>
      <c r="B24" s="23"/>
      <c r="C24" s="22" t="s">
        <v>25</v>
      </c>
      <c r="D24" s="22"/>
      <c r="E24" s="28"/>
      <c r="F24" s="29"/>
      <c r="G24" s="29"/>
      <c r="H24" s="4"/>
      <c r="I24" s="4"/>
      <c r="J24" s="4"/>
      <c r="K24" s="4"/>
      <c r="L24" s="29"/>
      <c r="M24" s="29"/>
    </row>
    <row r="25" spans="1:13" ht="27.75" customHeight="1" thickBot="1" x14ac:dyDescent="0.3">
      <c r="A25" s="27"/>
      <c r="B25" s="24"/>
      <c r="C25" s="26" t="s">
        <v>26</v>
      </c>
      <c r="D25" s="26"/>
      <c r="E25" s="28"/>
      <c r="F25" s="29"/>
      <c r="G25" s="29"/>
      <c r="H25" s="5"/>
      <c r="I25" s="5"/>
      <c r="J25" s="5"/>
      <c r="K25" s="5"/>
      <c r="L25" s="29"/>
      <c r="M25" s="29"/>
    </row>
  </sheetData>
  <mergeCells count="64">
    <mergeCell ref="L12:L17"/>
    <mergeCell ref="M12:M17"/>
    <mergeCell ref="F5:F11"/>
    <mergeCell ref="G5:G11"/>
    <mergeCell ref="L18:L25"/>
    <mergeCell ref="M18:M25"/>
    <mergeCell ref="F18:F25"/>
    <mergeCell ref="G18:G25"/>
    <mergeCell ref="L5:L11"/>
    <mergeCell ref="M5:M11"/>
    <mergeCell ref="F12:F17"/>
    <mergeCell ref="G12:G17"/>
    <mergeCell ref="H12:H17"/>
    <mergeCell ref="I12:I17"/>
    <mergeCell ref="J12:J17"/>
    <mergeCell ref="K12:K17"/>
    <mergeCell ref="A12:A17"/>
    <mergeCell ref="A18:A25"/>
    <mergeCell ref="E5:E11"/>
    <mergeCell ref="E12:E17"/>
    <mergeCell ref="E18:E25"/>
    <mergeCell ref="A5:A11"/>
    <mergeCell ref="C15:D15"/>
    <mergeCell ref="C16:D16"/>
    <mergeCell ref="C17:D17"/>
    <mergeCell ref="B5:B11"/>
    <mergeCell ref="C5:D5"/>
    <mergeCell ref="C6:D6"/>
    <mergeCell ref="C7:D7"/>
    <mergeCell ref="C9:D9"/>
    <mergeCell ref="C10:D10"/>
    <mergeCell ref="C11:D11"/>
    <mergeCell ref="C8:D8"/>
    <mergeCell ref="B18:B25"/>
    <mergeCell ref="C18:D18"/>
    <mergeCell ref="C19:D19"/>
    <mergeCell ref="C20:D20"/>
    <mergeCell ref="C21:D21"/>
    <mergeCell ref="C22:D22"/>
    <mergeCell ref="C23:D23"/>
    <mergeCell ref="C24:D24"/>
    <mergeCell ref="C25:D25"/>
    <mergeCell ref="B12:B17"/>
    <mergeCell ref="C12:D12"/>
    <mergeCell ref="C13:D13"/>
    <mergeCell ref="C14:D14"/>
    <mergeCell ref="A1:M1"/>
    <mergeCell ref="A2:M2"/>
    <mergeCell ref="A3:A4"/>
    <mergeCell ref="B3:B4"/>
    <mergeCell ref="E3:E4"/>
    <mergeCell ref="F3:G3"/>
    <mergeCell ref="C3:D4"/>
    <mergeCell ref="H3:I3"/>
    <mergeCell ref="J3:K3"/>
    <mergeCell ref="L3:M3"/>
    <mergeCell ref="H18:H25"/>
    <mergeCell ref="I18:I25"/>
    <mergeCell ref="J18:J25"/>
    <mergeCell ref="K18:K25"/>
    <mergeCell ref="H5:H11"/>
    <mergeCell ref="I5:I11"/>
    <mergeCell ref="J5:J11"/>
    <mergeCell ref="K5:K11"/>
  </mergeCells>
  <pageMargins left="0.70866141732283472" right="0.70866141732283472" top="0.74803149606299213" bottom="0.74803149606299213" header="0.31496062992125984" footer="0.31496062992125984"/>
  <pageSetup scale="57" orientation="landscape" horizontalDpi="4294967294" verticalDpi="4294967294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ARCHIVO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Amaya Rincon</dc:creator>
  <cp:lastModifiedBy>Christian Rodriguez Rodriguez</cp:lastModifiedBy>
  <cp:lastPrinted>2020-07-16T22:31:34Z</cp:lastPrinted>
  <dcterms:created xsi:type="dcterms:W3CDTF">2019-05-30T15:12:20Z</dcterms:created>
  <dcterms:modified xsi:type="dcterms:W3CDTF">2020-09-17T00:52:29Z</dcterms:modified>
</cp:coreProperties>
</file>