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Luisa\Desktop\ALCLADIA\ASCENSORES\"/>
    </mc:Choice>
  </mc:AlternateContent>
  <xr:revisionPtr revIDLastSave="0" documentId="13_ncr:1_{3AE8846F-CD18-4783-B303-8F6ACC9236EB}" xr6:coauthVersionLast="47" xr6:coauthVersionMax="47" xr10:uidLastSave="{00000000-0000-0000-0000-000000000000}"/>
  <bookViews>
    <workbookView xWindow="-110" yWindow="-110" windowWidth="19420" windowHeight="10420" xr2:uid="{2C96FF35-A9EA-4BBA-A3EE-873917DB6A63}"/>
  </bookViews>
  <sheets>
    <sheet name="Análisis de Preci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58" i="1" l="1"/>
  <c r="H57" i="1"/>
  <c r="H58" i="1" s="1"/>
  <c r="K29" i="1"/>
  <c r="I29" i="1"/>
  <c r="G29" i="1"/>
  <c r="M28" i="1" l="1"/>
  <c r="N28" i="1" s="1"/>
  <c r="M27" i="1"/>
  <c r="N27" i="1" s="1"/>
  <c r="M26" i="1"/>
  <c r="N26" i="1" s="1"/>
  <c r="M25" i="1"/>
  <c r="N25" i="1" s="1"/>
  <c r="M24" i="1"/>
  <c r="N24" i="1" s="1"/>
  <c r="M23" i="1"/>
  <c r="N23" i="1" s="1"/>
  <c r="M22" i="1"/>
  <c r="N22" i="1" s="1"/>
  <c r="M21" i="1"/>
  <c r="N21" i="1" s="1"/>
  <c r="M20" i="1"/>
  <c r="N20" i="1" s="1"/>
  <c r="M19" i="1"/>
  <c r="N19" i="1" s="1"/>
  <c r="M18" i="1"/>
  <c r="N18" i="1" s="1"/>
  <c r="M17" i="1"/>
  <c r="N17" i="1" s="1"/>
  <c r="M16" i="1"/>
  <c r="N16" i="1" s="1"/>
  <c r="M15" i="1"/>
  <c r="N15" i="1" s="1"/>
  <c r="M14" i="1"/>
  <c r="M13" i="1"/>
  <c r="N13" i="1" s="1"/>
  <c r="M12" i="1"/>
  <c r="N12" i="1" s="1"/>
  <c r="M11" i="1"/>
  <c r="N11" i="1" s="1"/>
  <c r="M10" i="1"/>
  <c r="I52" i="1"/>
  <c r="G52" i="1"/>
  <c r="H10" i="1"/>
  <c r="M35" i="1"/>
  <c r="M36" i="1"/>
  <c r="M37" i="1"/>
  <c r="M38" i="1"/>
  <c r="M39" i="1"/>
  <c r="M40" i="1"/>
  <c r="M41" i="1"/>
  <c r="M42" i="1"/>
  <c r="M43" i="1"/>
  <c r="M44" i="1"/>
  <c r="M45" i="1"/>
  <c r="M46" i="1"/>
  <c r="M47" i="1"/>
  <c r="M48" i="1"/>
  <c r="M49" i="1"/>
  <c r="M50" i="1"/>
  <c r="M51" i="1"/>
  <c r="M34" i="1"/>
  <c r="K52" i="1"/>
  <c r="N14" i="1"/>
  <c r="L11" i="1"/>
  <c r="L12" i="1"/>
  <c r="L13" i="1"/>
  <c r="L14" i="1"/>
  <c r="L15" i="1"/>
  <c r="L16" i="1"/>
  <c r="L17" i="1"/>
  <c r="L18" i="1"/>
  <c r="L19" i="1"/>
  <c r="L20" i="1"/>
  <c r="L21" i="1"/>
  <c r="L22" i="1"/>
  <c r="L23" i="1"/>
  <c r="L24" i="1"/>
  <c r="L25" i="1"/>
  <c r="L26" i="1"/>
  <c r="L27" i="1"/>
  <c r="L28" i="1"/>
  <c r="L10" i="1"/>
  <c r="J11" i="1"/>
  <c r="J12" i="1"/>
  <c r="J13" i="1"/>
  <c r="J14" i="1"/>
  <c r="J15" i="1"/>
  <c r="J16" i="1"/>
  <c r="J17" i="1"/>
  <c r="J18" i="1"/>
  <c r="J19" i="1"/>
  <c r="J20" i="1"/>
  <c r="J21" i="1"/>
  <c r="J22" i="1"/>
  <c r="J23" i="1"/>
  <c r="J24" i="1"/>
  <c r="J25" i="1"/>
  <c r="J26" i="1"/>
  <c r="J27" i="1"/>
  <c r="J28" i="1"/>
  <c r="J10" i="1"/>
  <c r="J29" i="1" l="1"/>
  <c r="N10" i="1"/>
  <c r="N29" i="1" s="1"/>
  <c r="M29" i="1"/>
  <c r="M52" i="1"/>
  <c r="L29" i="1"/>
  <c r="H11" i="1"/>
  <c r="H12" i="1"/>
  <c r="H13" i="1"/>
  <c r="H14" i="1"/>
  <c r="H15" i="1"/>
  <c r="H16" i="1"/>
  <c r="H17" i="1"/>
  <c r="H18" i="1"/>
  <c r="H19" i="1"/>
  <c r="H20" i="1"/>
  <c r="H21" i="1"/>
  <c r="H22" i="1"/>
  <c r="H23" i="1"/>
  <c r="H24" i="1"/>
  <c r="H25" i="1"/>
  <c r="H26" i="1"/>
  <c r="H27" i="1"/>
  <c r="H28" i="1"/>
  <c r="H29" i="1" l="1"/>
</calcChain>
</file>

<file path=xl/sharedStrings.xml><?xml version="1.0" encoding="utf-8"?>
<sst xmlns="http://schemas.openxmlformats.org/spreadsheetml/2006/main" count="130" uniqueCount="73">
  <si>
    <t>Equipos</t>
  </si>
  <si>
    <t>Item</t>
  </si>
  <si>
    <t>Inspección y ajuste del voltaje al sistema electrónico en los controles.</t>
  </si>
  <si>
    <t>Mantenimiento a cada sistema de Operador de puerta Hall.</t>
  </si>
  <si>
    <t>Ajuste y Mantenimiento al Sistema de Seguridad y freno de Máquina.</t>
  </si>
  <si>
    <t>Mantenimiento y lubricación de máquinas de tracción, cables de tracción y regulador de velocidad.</t>
  </si>
  <si>
    <t>Mantenimiento y ajuste a los operadores de puertas de cabina.</t>
  </si>
  <si>
    <t>Revisión de Sistemas de Señalización y Bombillos en cada piso y en los comandos de Cabina.</t>
  </si>
  <si>
    <t>Revisión y Lubricación a los guías de carro y contrapeso.</t>
  </si>
  <si>
    <t>Revisión y ajuste a citófonos, luz de emergencia, sensores de cabina y de sobrepeso.</t>
  </si>
  <si>
    <t>Revisión y Mantenimiento general de fosos.</t>
  </si>
  <si>
    <t>Revisión y mantenimiento al cierre y zapatas de las puertas hall.</t>
  </si>
  <si>
    <t>Revisión y cambio de luminarias dentro de la cabina.</t>
  </si>
  <si>
    <t>Revisión de Gobernador, lubricación, pasadores y disparo eléctrico y mecánico.</t>
  </si>
  <si>
    <t>Comprobar la tensión de los cables de tracción, estado de amarres, aflojamiento de cables etc.</t>
  </si>
  <si>
    <t>Apretar conexiones en cuadro de control, máquina y totalizadores.</t>
  </si>
  <si>
    <t>Revisión de Cortina luminosa o foto-celda, revisar y apretar fijación de soporte de cortina luminosa.</t>
  </si>
  <si>
    <t>Revisión y ajuste de freno y paro de emergencia.</t>
  </si>
  <si>
    <t>Chequeo de nivelación, parada eliminación de ruidos y vibraciones durante el viaje.</t>
  </si>
  <si>
    <t>Revisión y Diagnostico de Baterías para funcionamiento de emergencia.</t>
  </si>
  <si>
    <t>Mantenimiento a ventiladores o Cooler’s</t>
  </si>
  <si>
    <t>Cantidad</t>
  </si>
  <si>
    <t>Unidad de Medida</t>
  </si>
  <si>
    <t>Servicio mantenimiento preventivo</t>
  </si>
  <si>
    <t>ANÁLISIS DE PRECIOS</t>
  </si>
  <si>
    <t>MANTENIMIENTO PREVENTIVO</t>
  </si>
  <si>
    <t>1. Un (1) ascensor ubicado en el centro vida Kennedy.
2. Un (1) ascensor ubicado en el Mesón de los búcaros.
3. Un (1) ascensor ubicado en la casa búho.
4. Una (1) plataforma de discapacitados ubicado en el centro vida años maravillosos.</t>
  </si>
  <si>
    <t>Valor Unitario incluido IVA</t>
  </si>
  <si>
    <t>Valor Total incluido IVA</t>
  </si>
  <si>
    <t>ESPECIFICACIONES Y/O CARACTERÍSTICAS TÉCNICAS REQUERIDAS</t>
  </si>
  <si>
    <t>TOTAL MANTENIMEINTO PREVENTIVO</t>
  </si>
  <si>
    <t>VALOR PROMEDIO DE PRECIOS</t>
  </si>
  <si>
    <t>Servicios/ Repuestos</t>
  </si>
  <si>
    <t>Unidad</t>
  </si>
  <si>
    <t>SERVICIOS</t>
  </si>
  <si>
    <t xml:space="preserve"> Cambio de control original 4022 a 220 V 3 hilos</t>
  </si>
  <si>
    <t xml:space="preserve"> Cambio de resistencia de frenado regenerativo</t>
  </si>
  <si>
    <t xml:space="preserve"> Cambio de programador - PLC (Controlador Lógico Programable) o una unidad de control</t>
  </si>
  <si>
    <t>Cambio de conectores y pines</t>
  </si>
  <si>
    <t>Cambio de caja de inspección con tarjeta de techo CTB</t>
  </si>
  <si>
    <t>Cambio de tarjeta de llamadas CCB con cable DB9</t>
  </si>
  <si>
    <t>Cambio de sensor de interruptor de proximidad magnético (sensor tipo tabaco magnético)</t>
  </si>
  <si>
    <t>Cambio de unidad hidráulica con motor sumergible de 3 Hp y bomba de 4 Gl</t>
  </si>
  <si>
    <t>Cambio de válvula ET06 ¾” de una velocidad</t>
  </si>
  <si>
    <t>REPUESTOS</t>
  </si>
  <si>
    <t>Control original 4022 a 220v 3 filar</t>
  </si>
  <si>
    <t>UND</t>
  </si>
  <si>
    <t>Resistencia de frenado regenerativo</t>
  </si>
  <si>
    <t>Programador PLC (Controlador Lógico Programable) o una unidad de control</t>
  </si>
  <si>
    <t>Conectores y pines</t>
  </si>
  <si>
    <t>Caja de inspección con tarjeta techo ctb</t>
  </si>
  <si>
    <t>Tarjeta de llamadas ccb con cable db9</t>
  </si>
  <si>
    <t>Sensor de interruptor de proximidad magnético (sensor tipo tabaco magnético)</t>
  </si>
  <si>
    <t>Unidad hidráulica motor sumergible 3Hp bomba de 4Gl válvula de ET06 ¾ 1 velocidad</t>
  </si>
  <si>
    <t>Tablero de control 1 a 4 paradas con sistema PLC relevos, fuente y cofre</t>
  </si>
  <si>
    <t>Descripcion Técnica</t>
  </si>
  <si>
    <t>Descripción Actividad</t>
  </si>
  <si>
    <t>Servicio</t>
  </si>
  <si>
    <t>TOTAL BOLSA DE SERVICIOS Y REPUESTOS PARA EL MANTENIMIENTO</t>
  </si>
  <si>
    <t>COTIZACIÓN 1 - QUANTIUM INGENIERIA SAS</t>
  </si>
  <si>
    <t>COTIZACIÓN 2 - ASOTECNICOS CIA LTDA</t>
  </si>
  <si>
    <t>COTIZACIÓN 3 - SOLINT ASECOL SAS</t>
  </si>
  <si>
    <t>2. BOLSA DE SERVICIOS Y REPUESTOS PARA EL MANTENIMIENTO CORRECTIVO</t>
  </si>
  <si>
    <t>1. MANTENIMIENTO PREVENTIVO</t>
  </si>
  <si>
    <t xml:space="preserve">Descripción Técnica </t>
  </si>
  <si>
    <t>1.</t>
  </si>
  <si>
    <t>2.</t>
  </si>
  <si>
    <t>BOLSA DE SERVICIOS Y REPUESTOS PARA EL MANTENIMIENTO CORRECTIVO (BOLSA A MONTO AGOTABLE)</t>
  </si>
  <si>
    <t xml:space="preserve">Cantidad </t>
  </si>
  <si>
    <t xml:space="preserve"> TOTAL</t>
  </si>
  <si>
    <t>VALOR TOTAL PRESUPUESTO OFICIAL MANTENIMIENTO PREVENTIVO Y CORRECTIVO</t>
  </si>
  <si>
    <t>OBSERVACIONES: *Ítem 2. BOLSA DE SERVICIOS Y REPUESTOS. Se  aclara, que el ítem de Servicios y Repuestos, se cotizo por una (1) unidad, debido a que este Ítem 2., se contratará por Bolsa a Monto Agotable y se cuenta con un presupuesto por valor de ($58.113.548,33)  y se ejecutará de acuerdo a la necesidad de la entidad.</t>
  </si>
  <si>
    <t>MANTENIMIENTO PREVENTIVO Y CORRECTIVO INCLUYENDO LOS REPUESTOS, DE UN (1) ASCENSOR EN EL CENTRO VIDA BARRIO KENNEDY, UN (1) ASCENSOR EN EL MESÓN DE LOS BÚCAROS, UN (1) ASCENSOR EN CASA BÚHO Y UNA (1) PLATAFORMA PARA PERSONAS EN SITUACIÓN DE DISCAPACIDAD EN EL CENTRO VIDA AÑOS MARAVILLOSOS, A CARGO DEL MUNICIPIO DE BUCARAMANGA.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</si>
</sst>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 #,##0"/>
  </numFmts>
  <fonts count="18" x14ac:knownFonts="1">
    <font>
      <sz val="11"/>
      <color theme="1"/>
      <name val="Aptos Narrow"/>
      <family val="2"/>
      <scheme val="minor"/>
    </font>
    <font>
      <sz val="11"/>
      <color theme="1"/>
      <name val="Aptos Narrow"/>
      <family val="2"/>
      <scheme val="minor"/>
    </font>
    <font>
      <b/>
      <sz val="11"/>
      <color theme="1"/>
      <name val="Aptos Narrow"/>
      <family val="2"/>
      <scheme val="minor"/>
    </font>
    <font>
      <b/>
      <sz val="28"/>
      <color theme="1"/>
      <name val="Aptos Narrow"/>
      <family val="2"/>
      <scheme val="minor"/>
    </font>
    <font>
      <b/>
      <sz val="11"/>
      <color rgb="FF000000"/>
      <name val="Aptos Narrow"/>
      <family val="2"/>
      <scheme val="minor"/>
    </font>
    <font>
      <sz val="11"/>
      <color rgb="FF000000"/>
      <name val="Aptos Narrow"/>
      <family val="2"/>
      <scheme val="minor"/>
    </font>
    <font>
      <b/>
      <sz val="12"/>
      <color theme="1"/>
      <name val="Aptos Narrow"/>
      <family val="2"/>
      <scheme val="minor"/>
    </font>
    <font>
      <sz val="10"/>
      <color theme="1"/>
      <name val="Aptos Narrow"/>
      <family val="2"/>
      <scheme val="minor"/>
    </font>
    <font>
      <b/>
      <sz val="11"/>
      <color rgb="FF000000"/>
      <name val="Aptos Narrow"/>
      <family val="2"/>
    </font>
    <font>
      <b/>
      <sz val="10"/>
      <color rgb="FF000000"/>
      <name val="Aptos Narrow"/>
      <family val="2"/>
    </font>
    <font>
      <b/>
      <sz val="12"/>
      <color rgb="FF000000"/>
      <name val="Aptos Narrow"/>
      <family val="2"/>
    </font>
    <font>
      <b/>
      <sz val="12"/>
      <color theme="1"/>
      <name val="Aptos Narrow"/>
      <family val="2"/>
    </font>
    <font>
      <b/>
      <sz val="14"/>
      <color theme="1"/>
      <name val="Aptos Narrow"/>
      <family val="2"/>
    </font>
    <font>
      <b/>
      <sz val="10"/>
      <color theme="1"/>
      <name val="Aptos Narrow"/>
      <family val="2"/>
    </font>
    <font>
      <b/>
      <sz val="10"/>
      <color theme="1"/>
      <name val="Aptos Narrow"/>
      <family val="2"/>
      <scheme val="minor"/>
    </font>
    <font>
      <b/>
      <sz val="10"/>
      <color rgb="FF000000"/>
      <name val="Aptos Narrow"/>
      <family val="2"/>
      <scheme val="minor"/>
    </font>
    <font>
      <i/>
      <sz val="10"/>
      <color theme="1"/>
      <name val="Aptos Narrow"/>
      <family val="2"/>
      <scheme val="minor"/>
    </font>
    <font>
      <sz val="10"/>
      <color rgb="FF000000"/>
      <name val="Aptos Narrow"/>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C9C9C9"/>
        <bgColor indexed="64"/>
      </patternFill>
    </fill>
    <fill>
      <patternFill patternType="solid">
        <fgColor theme="3" tint="0.749992370372631"/>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59999389629810485"/>
        <bgColor indexed="64"/>
      </patternFill>
    </fill>
    <fill>
      <patternFill patternType="solid">
        <fgColor rgb="FFDEFC7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79">
    <xf numFmtId="0" fontId="0" fillId="0" borderId="0" xfId="0"/>
    <xf numFmtId="0" fontId="2"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5" fillId="0" borderId="1" xfId="0" applyFont="1" applyBorder="1" applyAlignment="1">
      <alignment horizontal="center" vertical="center"/>
    </xf>
    <xf numFmtId="164" fontId="5" fillId="0" borderId="1" xfId="0" applyNumberFormat="1" applyFont="1" applyBorder="1" applyAlignment="1">
      <alignment horizontal="center" vertical="center"/>
    </xf>
    <xf numFmtId="164" fontId="0" fillId="0" borderId="1" xfId="1" applyNumberFormat="1" applyFont="1" applyBorder="1" applyAlignment="1">
      <alignment horizontal="center" vertical="center"/>
    </xf>
    <xf numFmtId="0" fontId="2" fillId="9" borderId="1" xfId="0" applyFont="1" applyFill="1" applyBorder="1" applyAlignment="1">
      <alignment horizontal="center" vertical="center"/>
    </xf>
    <xf numFmtId="164" fontId="2" fillId="9" borderId="1" xfId="1" applyNumberFormat="1" applyFont="1" applyFill="1" applyBorder="1" applyAlignment="1">
      <alignment horizontal="center" vertical="center"/>
    </xf>
    <xf numFmtId="0" fontId="2" fillId="9"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 fillId="12" borderId="1" xfId="0" applyFont="1" applyFill="1" applyBorder="1" applyAlignment="1">
      <alignment vertical="center" wrapText="1"/>
    </xf>
    <xf numFmtId="0" fontId="7" fillId="0" borderId="6" xfId="0" applyFont="1" applyBorder="1" applyAlignment="1">
      <alignment vertical="center"/>
    </xf>
    <xf numFmtId="165" fontId="8" fillId="0" borderId="0" xfId="0" applyNumberFormat="1" applyFont="1" applyAlignment="1">
      <alignment vertical="center" wrapText="1"/>
    </xf>
    <xf numFmtId="164" fontId="10" fillId="0" borderId="0" xfId="0" applyNumberFormat="1" applyFont="1" applyAlignment="1">
      <alignment vertical="center" wrapText="1"/>
    </xf>
    <xf numFmtId="164" fontId="6" fillId="0" borderId="0" xfId="0" applyNumberFormat="1" applyFont="1" applyAlignment="1">
      <alignment vertical="center"/>
    </xf>
    <xf numFmtId="164" fontId="12" fillId="0" borderId="0" xfId="0" applyNumberFormat="1" applyFont="1" applyAlignment="1">
      <alignment vertical="center"/>
    </xf>
    <xf numFmtId="165" fontId="13" fillId="5" borderId="1" xfId="0" applyNumberFormat="1" applyFont="1" applyFill="1" applyBorder="1" applyAlignment="1">
      <alignment horizontal="center" vertical="center"/>
    </xf>
    <xf numFmtId="165" fontId="9" fillId="5" borderId="1" xfId="0" applyNumberFormat="1" applyFont="1" applyFill="1" applyBorder="1" applyAlignment="1">
      <alignment horizontal="center" vertical="center" wrapText="1"/>
    </xf>
    <xf numFmtId="0" fontId="13" fillId="12" borderId="1" xfId="0" applyFont="1" applyFill="1" applyBorder="1" applyAlignment="1">
      <alignment horizontal="center" vertical="center"/>
    </xf>
    <xf numFmtId="0" fontId="9" fillId="12" borderId="1" xfId="0" applyFont="1" applyFill="1" applyBorder="1" applyAlignment="1">
      <alignment horizontal="left" vertical="center" wrapText="1"/>
    </xf>
    <xf numFmtId="165" fontId="9" fillId="12" borderId="1" xfId="0" applyNumberFormat="1" applyFont="1" applyFill="1" applyBorder="1" applyAlignment="1">
      <alignment horizontal="center" vertical="center" wrapText="1"/>
    </xf>
    <xf numFmtId="164" fontId="13" fillId="12" borderId="1" xfId="0" applyNumberFormat="1" applyFont="1" applyFill="1" applyBorder="1" applyAlignment="1">
      <alignment horizontal="center" vertical="center"/>
    </xf>
    <xf numFmtId="165" fontId="13" fillId="13" borderId="1" xfId="0" applyNumberFormat="1" applyFont="1" applyFill="1" applyBorder="1" applyAlignment="1">
      <alignment horizontal="center" vertical="center"/>
    </xf>
    <xf numFmtId="165" fontId="9" fillId="13" borderId="1" xfId="0" applyNumberFormat="1" applyFont="1" applyFill="1" applyBorder="1" applyAlignment="1">
      <alignment horizontal="left" vertical="center" wrapText="1"/>
    </xf>
    <xf numFmtId="165" fontId="9" fillId="13" borderId="1" xfId="0" applyNumberFormat="1" applyFont="1" applyFill="1" applyBorder="1" applyAlignment="1">
      <alignment horizontal="center" vertical="center" wrapText="1"/>
    </xf>
    <xf numFmtId="0" fontId="13" fillId="13" borderId="1" xfId="0" applyFont="1" applyFill="1" applyBorder="1" applyAlignment="1">
      <alignment horizontal="center" vertical="center"/>
    </xf>
    <xf numFmtId="164" fontId="13" fillId="13" borderId="1" xfId="0" applyNumberFormat="1" applyFont="1" applyFill="1" applyBorder="1" applyAlignment="1">
      <alignment horizontal="center" vertical="center"/>
    </xf>
    <xf numFmtId="164" fontId="2" fillId="10" borderId="1" xfId="0" applyNumberFormat="1" applyFont="1" applyFill="1" applyBorder="1" applyAlignment="1">
      <alignment horizontal="center" vertical="center"/>
    </xf>
    <xf numFmtId="164" fontId="13" fillId="5" borderId="1" xfId="0" applyNumberFormat="1" applyFont="1" applyFill="1" applyBorder="1" applyAlignment="1">
      <alignment horizontal="center" vertical="center"/>
    </xf>
    <xf numFmtId="164" fontId="8" fillId="12" borderId="1" xfId="0" applyNumberFormat="1" applyFont="1" applyFill="1" applyBorder="1" applyAlignment="1">
      <alignment horizontal="center" vertical="center" wrapText="1"/>
    </xf>
    <xf numFmtId="164" fontId="2" fillId="13" borderId="1" xfId="0" applyNumberFormat="1" applyFont="1" applyFill="1" applyBorder="1" applyAlignment="1">
      <alignment horizontal="center" vertical="center"/>
    </xf>
    <xf numFmtId="164" fontId="2" fillId="5" borderId="1" xfId="0" applyNumberFormat="1" applyFont="1" applyFill="1" applyBorder="1" applyAlignment="1">
      <alignment horizontal="center" vertical="center"/>
    </xf>
    <xf numFmtId="0" fontId="14"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0" fillId="0" borderId="0" xfId="0" applyFont="1"/>
    <xf numFmtId="0" fontId="17" fillId="0" borderId="1" xfId="0"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horizontal="center" vertical="center" wrapText="1"/>
    </xf>
    <xf numFmtId="2" fontId="0" fillId="0" borderId="0" xfId="0" applyNumberFormat="1" applyFont="1"/>
    <xf numFmtId="0" fontId="0" fillId="0" borderId="1" xfId="0" applyFont="1" applyBorder="1" applyAlignment="1">
      <alignment horizontal="center" vertical="center"/>
    </xf>
    <xf numFmtId="0" fontId="3" fillId="4" borderId="1" xfId="0" applyFont="1" applyFill="1" applyBorder="1" applyAlignment="1">
      <alignment horizontal="center" vertical="center"/>
    </xf>
    <xf numFmtId="165" fontId="13" fillId="5" borderId="2" xfId="0" applyNumberFormat="1" applyFont="1" applyFill="1" applyBorder="1" applyAlignment="1">
      <alignment horizontal="center" vertical="center"/>
    </xf>
    <xf numFmtId="165" fontId="13" fillId="5" borderId="3" xfId="0" applyNumberFormat="1" applyFont="1" applyFill="1" applyBorder="1" applyAlignment="1">
      <alignment horizontal="center" vertical="center"/>
    </xf>
    <xf numFmtId="165" fontId="13" fillId="5" borderId="4" xfId="0" applyNumberFormat="1" applyFont="1" applyFill="1" applyBorder="1" applyAlignment="1">
      <alignment horizontal="center" vertical="center"/>
    </xf>
    <xf numFmtId="164" fontId="11" fillId="9" borderId="2" xfId="0" applyNumberFormat="1" applyFont="1" applyFill="1" applyBorder="1" applyAlignment="1">
      <alignment horizontal="center" vertical="center"/>
    </xf>
    <xf numFmtId="164" fontId="11" fillId="9" borderId="4" xfId="0" applyNumberFormat="1" applyFont="1" applyFill="1" applyBorder="1" applyAlignment="1">
      <alignment horizontal="center" vertic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2" fillId="9" borderId="1" xfId="0" applyFont="1" applyFill="1" applyBorder="1" applyAlignment="1">
      <alignment horizontal="center" vertical="center"/>
    </xf>
    <xf numFmtId="0" fontId="2" fillId="6" borderId="5"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12" borderId="2" xfId="0" applyFont="1" applyFill="1" applyBorder="1" applyAlignment="1">
      <alignment horizontal="left" vertical="center" wrapText="1"/>
    </xf>
    <xf numFmtId="0" fontId="2" fillId="12" borderId="3" xfId="0" applyFont="1" applyFill="1" applyBorder="1" applyAlignment="1">
      <alignment horizontal="left" vertical="center" wrapText="1"/>
    </xf>
    <xf numFmtId="0" fontId="2" fillId="12" borderId="4" xfId="0" applyFont="1" applyFill="1" applyBorder="1" applyAlignment="1">
      <alignment horizontal="left" vertical="center" wrapText="1"/>
    </xf>
    <xf numFmtId="0" fontId="2" fillId="0" borderId="1" xfId="0" applyFont="1" applyBorder="1" applyAlignment="1">
      <alignment horizontal="center" vertical="center" wrapText="1"/>
    </xf>
    <xf numFmtId="0" fontId="2" fillId="9" borderId="1" xfId="0" applyFont="1" applyFill="1" applyBorder="1" applyAlignment="1">
      <alignment horizontal="center" wrapText="1"/>
    </xf>
    <xf numFmtId="0" fontId="0" fillId="0" borderId="1" xfId="0" applyFont="1" applyBorder="1" applyAlignment="1">
      <alignment horizontal="center" vertical="center" wrapText="1"/>
    </xf>
    <xf numFmtId="0" fontId="2" fillId="5" borderId="5"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5" fillId="11" borderId="2" xfId="1" applyNumberFormat="1" applyFont="1" applyFill="1" applyBorder="1" applyAlignment="1">
      <alignment horizontal="center" vertical="center" wrapText="1"/>
    </xf>
    <xf numFmtId="164" fontId="5" fillId="11" borderId="4" xfId="1" applyNumberFormat="1" applyFont="1" applyFill="1" applyBorder="1" applyAlignment="1">
      <alignment horizontal="center" vertical="center" wrapText="1"/>
    </xf>
    <xf numFmtId="0" fontId="0" fillId="0" borderId="1" xfId="0" applyFont="1" applyBorder="1" applyAlignment="1">
      <alignment horizontal="left" vertical="center" wrapText="1"/>
    </xf>
    <xf numFmtId="0" fontId="0" fillId="0" borderId="1" xfId="0" applyFont="1" applyBorder="1" applyAlignment="1">
      <alignment horizontal="left" vertical="center"/>
    </xf>
    <xf numFmtId="0" fontId="6" fillId="9" borderId="1" xfId="0" applyFont="1" applyFill="1" applyBorder="1" applyAlignment="1">
      <alignment horizontal="center" vertical="center"/>
    </xf>
    <xf numFmtId="0" fontId="2" fillId="13" borderId="2" xfId="0" applyFont="1" applyFill="1" applyBorder="1" applyAlignment="1">
      <alignment horizontal="left" vertical="center" wrapText="1"/>
    </xf>
    <xf numFmtId="0" fontId="2" fillId="13" borderId="3" xfId="0" applyFont="1" applyFill="1" applyBorder="1" applyAlignment="1">
      <alignment horizontal="left" vertical="center" wrapText="1"/>
    </xf>
    <xf numFmtId="0" fontId="2" fillId="13" borderId="4" xfId="0" applyFont="1" applyFill="1" applyBorder="1" applyAlignment="1">
      <alignment horizontal="left"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4" fontId="4" fillId="9" borderId="1" xfId="1" applyNumberFormat="1"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4" xfId="0" applyFont="1" applyFill="1" applyBorder="1" applyAlignment="1">
      <alignment horizontal="center" vertical="center" wrapText="1"/>
    </xf>
    <xf numFmtId="164" fontId="4" fillId="10" borderId="1" xfId="1" applyNumberFormat="1" applyFont="1" applyFill="1" applyBorder="1" applyAlignment="1">
      <alignment horizontal="center" vertical="center" wrapText="1"/>
    </xf>
    <xf numFmtId="0" fontId="16" fillId="0" borderId="6"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DEFC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2336800</xdr:colOff>
      <xdr:row>1</xdr:row>
      <xdr:rowOff>69850</xdr:rowOff>
    </xdr:from>
    <xdr:to>
      <xdr:col>3</xdr:col>
      <xdr:colOff>3011870</xdr:colOff>
      <xdr:row>4</xdr:row>
      <xdr:rowOff>158749</xdr:rowOff>
    </xdr:to>
    <xdr:pic>
      <xdr:nvPicPr>
        <xdr:cNvPr id="4" name="Imagen 3" descr="Descripción: escudo">
          <a:extLst>
            <a:ext uri="{FF2B5EF4-FFF2-40B4-BE49-F238E27FC236}">
              <a16:creationId xmlns:a16="http://schemas.microsoft.com/office/drawing/2014/main" id="{B4B22F7E-67F4-461F-8D66-55856BAD05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87900" y="438150"/>
          <a:ext cx="675070" cy="6413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6EA4E-D6DD-479C-982C-CE70FD442C85}">
  <sheetPr>
    <tabColor theme="6" tint="0.39997558519241921"/>
  </sheetPr>
  <dimension ref="B2:Q59"/>
  <sheetViews>
    <sheetView tabSelected="1" topLeftCell="D1" zoomScale="90" zoomScaleNormal="90" workbookViewId="0">
      <selection activeCell="B6" sqref="B6:N6"/>
    </sheetView>
  </sheetViews>
  <sheetFormatPr baseColWidth="10" defaultRowHeight="14.5" x14ac:dyDescent="0.35"/>
  <cols>
    <col min="1" max="1" width="3.36328125" customWidth="1"/>
    <col min="2" max="2" width="26.81640625" customWidth="1"/>
    <col min="3" max="3" width="4.90625" customWidth="1"/>
    <col min="4" max="4" width="51.26953125" customWidth="1"/>
    <col min="5" max="5" width="12.7265625" customWidth="1"/>
    <col min="7" max="7" width="13.90625" customWidth="1"/>
    <col min="8" max="8" width="15" customWidth="1"/>
    <col min="9" max="9" width="13.90625" customWidth="1"/>
    <col min="10" max="10" width="13.453125" customWidth="1"/>
    <col min="11" max="11" width="13.81640625" bestFit="1" customWidth="1"/>
    <col min="12" max="12" width="14.26953125" customWidth="1"/>
    <col min="13" max="13" width="13.54296875" customWidth="1"/>
    <col min="14" max="14" width="13.1796875" customWidth="1"/>
    <col min="16" max="17" width="11.36328125" bestFit="1" customWidth="1"/>
  </cols>
  <sheetData>
    <row r="2" spans="2:14" ht="14.5" customHeight="1" x14ac:dyDescent="0.35">
      <c r="B2" s="41" t="s">
        <v>24</v>
      </c>
      <c r="C2" s="41"/>
      <c r="D2" s="41"/>
      <c r="E2" s="41"/>
      <c r="F2" s="41"/>
      <c r="G2" s="41"/>
      <c r="H2" s="41"/>
      <c r="I2" s="41"/>
      <c r="J2" s="41"/>
      <c r="K2" s="41"/>
      <c r="L2" s="41"/>
      <c r="M2" s="41"/>
      <c r="N2" s="41"/>
    </row>
    <row r="3" spans="2:14" ht="14.5" customHeight="1" x14ac:dyDescent="0.35">
      <c r="B3" s="41"/>
      <c r="C3" s="41"/>
      <c r="D3" s="41"/>
      <c r="E3" s="41"/>
      <c r="F3" s="41"/>
      <c r="G3" s="41"/>
      <c r="H3" s="41"/>
      <c r="I3" s="41"/>
      <c r="J3" s="41"/>
      <c r="K3" s="41"/>
      <c r="L3" s="41"/>
      <c r="M3" s="41"/>
      <c r="N3" s="41"/>
    </row>
    <row r="4" spans="2:14" ht="14.5" customHeight="1" x14ac:dyDescent="0.35">
      <c r="B4" s="41"/>
      <c r="C4" s="41"/>
      <c r="D4" s="41"/>
      <c r="E4" s="41"/>
      <c r="F4" s="41"/>
      <c r="G4" s="41"/>
      <c r="H4" s="41"/>
      <c r="I4" s="41"/>
      <c r="J4" s="41"/>
      <c r="K4" s="41"/>
      <c r="L4" s="41"/>
      <c r="M4" s="41"/>
      <c r="N4" s="41"/>
    </row>
    <row r="5" spans="2:14" ht="14.5" customHeight="1" x14ac:dyDescent="0.35">
      <c r="B5" s="41"/>
      <c r="C5" s="41"/>
      <c r="D5" s="41"/>
      <c r="E5" s="41"/>
      <c r="F5" s="41"/>
      <c r="G5" s="41"/>
      <c r="H5" s="41"/>
      <c r="I5" s="41"/>
      <c r="J5" s="41"/>
      <c r="K5" s="41"/>
      <c r="L5" s="41"/>
      <c r="M5" s="41"/>
      <c r="N5" s="41"/>
    </row>
    <row r="6" spans="2:14" s="35" customFormat="1" ht="48.5" customHeight="1" x14ac:dyDescent="0.35">
      <c r="B6" s="57" t="s">
        <v>72</v>
      </c>
      <c r="C6" s="57"/>
      <c r="D6" s="57"/>
      <c r="E6" s="57"/>
      <c r="F6" s="57"/>
      <c r="G6" s="57"/>
      <c r="H6" s="57"/>
      <c r="I6" s="57"/>
      <c r="J6" s="57"/>
      <c r="K6" s="57"/>
      <c r="L6" s="57"/>
      <c r="M6" s="57"/>
      <c r="N6" s="57"/>
    </row>
    <row r="7" spans="2:14" s="35" customFormat="1" ht="26.5" customHeight="1" x14ac:dyDescent="0.35">
      <c r="B7" s="60" t="s">
        <v>29</v>
      </c>
      <c r="C7" s="60"/>
      <c r="D7" s="60"/>
      <c r="E7" s="60"/>
      <c r="F7" s="60"/>
      <c r="G7" s="51" t="s">
        <v>59</v>
      </c>
      <c r="H7" s="51"/>
      <c r="I7" s="52" t="s">
        <v>60</v>
      </c>
      <c r="J7" s="52"/>
      <c r="K7" s="53" t="s">
        <v>61</v>
      </c>
      <c r="L7" s="53"/>
      <c r="M7" s="58" t="s">
        <v>31</v>
      </c>
      <c r="N7" s="58"/>
    </row>
    <row r="8" spans="2:14" s="35" customFormat="1" ht="29" x14ac:dyDescent="0.35">
      <c r="B8" s="1" t="s">
        <v>0</v>
      </c>
      <c r="C8" s="2" t="s">
        <v>1</v>
      </c>
      <c r="D8" s="2" t="s">
        <v>56</v>
      </c>
      <c r="E8" s="3" t="s">
        <v>22</v>
      </c>
      <c r="F8" s="2" t="s">
        <v>21</v>
      </c>
      <c r="G8" s="1" t="s">
        <v>27</v>
      </c>
      <c r="H8" s="3" t="s">
        <v>28</v>
      </c>
      <c r="I8" s="1" t="s">
        <v>27</v>
      </c>
      <c r="J8" s="3" t="s">
        <v>28</v>
      </c>
      <c r="K8" s="1" t="s">
        <v>27</v>
      </c>
      <c r="L8" s="3" t="s">
        <v>28</v>
      </c>
      <c r="M8" s="1" t="s">
        <v>27</v>
      </c>
      <c r="N8" s="3" t="s">
        <v>28</v>
      </c>
    </row>
    <row r="9" spans="2:14" s="35" customFormat="1" x14ac:dyDescent="0.35">
      <c r="B9" s="54" t="s">
        <v>63</v>
      </c>
      <c r="C9" s="55"/>
      <c r="D9" s="55"/>
      <c r="E9" s="55"/>
      <c r="F9" s="56"/>
      <c r="G9" s="11"/>
      <c r="H9" s="11"/>
      <c r="I9" s="11"/>
      <c r="J9" s="11"/>
      <c r="K9" s="11"/>
      <c r="L9" s="11"/>
      <c r="M9" s="11"/>
      <c r="N9" s="11"/>
    </row>
    <row r="10" spans="2:14" s="35" customFormat="1" ht="39" x14ac:dyDescent="0.35">
      <c r="B10" s="59" t="s">
        <v>26</v>
      </c>
      <c r="C10" s="36">
        <v>1</v>
      </c>
      <c r="D10" s="37" t="s">
        <v>2</v>
      </c>
      <c r="E10" s="38" t="s">
        <v>23</v>
      </c>
      <c r="F10" s="4">
        <v>2</v>
      </c>
      <c r="G10" s="5">
        <v>239190</v>
      </c>
      <c r="H10" s="5">
        <f>G10*F10</f>
        <v>478380</v>
      </c>
      <c r="I10" s="6">
        <v>249900</v>
      </c>
      <c r="J10" s="6">
        <f>I10*F10</f>
        <v>499800</v>
      </c>
      <c r="K10" s="6">
        <v>239785</v>
      </c>
      <c r="L10" s="6">
        <f>K10*F10</f>
        <v>479570</v>
      </c>
      <c r="M10" s="28">
        <f t="shared" ref="M10:M28" si="0">(G10+I10+K10)/3</f>
        <v>242958.33333333334</v>
      </c>
      <c r="N10" s="28">
        <f>M10*F10</f>
        <v>485916.66666666669</v>
      </c>
    </row>
    <row r="11" spans="2:14" s="35" customFormat="1" ht="39" x14ac:dyDescent="0.35">
      <c r="B11" s="59"/>
      <c r="C11" s="38">
        <v>2</v>
      </c>
      <c r="D11" s="37" t="s">
        <v>3</v>
      </c>
      <c r="E11" s="38" t="s">
        <v>23</v>
      </c>
      <c r="F11" s="4">
        <v>2</v>
      </c>
      <c r="G11" s="5">
        <v>117810</v>
      </c>
      <c r="H11" s="5">
        <f t="shared" ref="H11:H28" si="1">G11*F11</f>
        <v>235620</v>
      </c>
      <c r="I11" s="6">
        <v>127330</v>
      </c>
      <c r="J11" s="6">
        <f t="shared" ref="J11:J28" si="2">I11*F11</f>
        <v>254660</v>
      </c>
      <c r="K11" s="6">
        <v>124950</v>
      </c>
      <c r="L11" s="6">
        <f t="shared" ref="L11:L28" si="3">K11*F11</f>
        <v>249900</v>
      </c>
      <c r="M11" s="28">
        <f t="shared" si="0"/>
        <v>123363.33333333333</v>
      </c>
      <c r="N11" s="28">
        <f t="shared" ref="N11:N27" si="4">M11*F11</f>
        <v>246726.66666666666</v>
      </c>
    </row>
    <row r="12" spans="2:14" s="35" customFormat="1" ht="39" x14ac:dyDescent="0.35">
      <c r="B12" s="59"/>
      <c r="C12" s="38">
        <v>3</v>
      </c>
      <c r="D12" s="37" t="s">
        <v>4</v>
      </c>
      <c r="E12" s="38" t="s">
        <v>23</v>
      </c>
      <c r="F12" s="4">
        <v>2</v>
      </c>
      <c r="G12" s="5">
        <v>39270</v>
      </c>
      <c r="H12" s="5">
        <f t="shared" si="1"/>
        <v>78540</v>
      </c>
      <c r="I12" s="6">
        <v>42840</v>
      </c>
      <c r="J12" s="6">
        <f t="shared" si="2"/>
        <v>85680</v>
      </c>
      <c r="K12" s="6">
        <v>42840</v>
      </c>
      <c r="L12" s="6">
        <f t="shared" si="3"/>
        <v>85680</v>
      </c>
      <c r="M12" s="28">
        <f t="shared" si="0"/>
        <v>41650</v>
      </c>
      <c r="N12" s="28">
        <f t="shared" si="4"/>
        <v>83300</v>
      </c>
    </row>
    <row r="13" spans="2:14" s="35" customFormat="1" ht="39" x14ac:dyDescent="0.35">
      <c r="B13" s="59"/>
      <c r="C13" s="38">
        <v>4</v>
      </c>
      <c r="D13" s="37" t="s">
        <v>5</v>
      </c>
      <c r="E13" s="38" t="s">
        <v>23</v>
      </c>
      <c r="F13" s="4">
        <v>2</v>
      </c>
      <c r="G13" s="5">
        <v>80325</v>
      </c>
      <c r="H13" s="5">
        <f t="shared" si="1"/>
        <v>160650</v>
      </c>
      <c r="I13" s="6">
        <v>88060</v>
      </c>
      <c r="J13" s="6">
        <f t="shared" si="2"/>
        <v>176120</v>
      </c>
      <c r="K13" s="6">
        <v>83895</v>
      </c>
      <c r="L13" s="6">
        <f t="shared" si="3"/>
        <v>167790</v>
      </c>
      <c r="M13" s="28">
        <f t="shared" si="0"/>
        <v>84093.333333333328</v>
      </c>
      <c r="N13" s="28">
        <f t="shared" si="4"/>
        <v>168186.66666666666</v>
      </c>
    </row>
    <row r="14" spans="2:14" s="35" customFormat="1" ht="39" x14ac:dyDescent="0.35">
      <c r="B14" s="59"/>
      <c r="C14" s="38">
        <v>5</v>
      </c>
      <c r="D14" s="37" t="s">
        <v>6</v>
      </c>
      <c r="E14" s="38" t="s">
        <v>23</v>
      </c>
      <c r="F14" s="4">
        <v>2</v>
      </c>
      <c r="G14" s="5">
        <v>61880</v>
      </c>
      <c r="H14" s="5">
        <f t="shared" si="1"/>
        <v>123760</v>
      </c>
      <c r="I14" s="6">
        <v>67830</v>
      </c>
      <c r="J14" s="6">
        <f t="shared" si="2"/>
        <v>135660</v>
      </c>
      <c r="K14" s="6">
        <v>67235</v>
      </c>
      <c r="L14" s="6">
        <f t="shared" si="3"/>
        <v>134470</v>
      </c>
      <c r="M14" s="28">
        <f t="shared" si="0"/>
        <v>65648.333333333328</v>
      </c>
      <c r="N14" s="28">
        <f t="shared" si="4"/>
        <v>131296.66666666666</v>
      </c>
    </row>
    <row r="15" spans="2:14" s="35" customFormat="1" ht="39" x14ac:dyDescent="0.35">
      <c r="B15" s="59"/>
      <c r="C15" s="38">
        <v>6</v>
      </c>
      <c r="D15" s="37" t="s">
        <v>7</v>
      </c>
      <c r="E15" s="38" t="s">
        <v>23</v>
      </c>
      <c r="F15" s="4">
        <v>2</v>
      </c>
      <c r="G15" s="5">
        <v>39270</v>
      </c>
      <c r="H15" s="5">
        <f t="shared" si="1"/>
        <v>78540</v>
      </c>
      <c r="I15" s="6">
        <v>43435</v>
      </c>
      <c r="J15" s="6">
        <f t="shared" si="2"/>
        <v>86870</v>
      </c>
      <c r="K15" s="6">
        <v>41650</v>
      </c>
      <c r="L15" s="6">
        <f t="shared" si="3"/>
        <v>83300</v>
      </c>
      <c r="M15" s="28">
        <f t="shared" si="0"/>
        <v>41451.666666666664</v>
      </c>
      <c r="N15" s="28">
        <f t="shared" si="4"/>
        <v>82903.333333333328</v>
      </c>
    </row>
    <row r="16" spans="2:14" s="35" customFormat="1" ht="39" x14ac:dyDescent="0.35">
      <c r="B16" s="59"/>
      <c r="C16" s="36">
        <v>7</v>
      </c>
      <c r="D16" s="37" t="s">
        <v>8</v>
      </c>
      <c r="E16" s="38" t="s">
        <v>23</v>
      </c>
      <c r="F16" s="4">
        <v>2</v>
      </c>
      <c r="G16" s="5">
        <v>66045</v>
      </c>
      <c r="H16" s="5">
        <f t="shared" si="1"/>
        <v>132090</v>
      </c>
      <c r="I16" s="6">
        <v>70805</v>
      </c>
      <c r="J16" s="6">
        <f t="shared" si="2"/>
        <v>141610</v>
      </c>
      <c r="K16" s="6">
        <v>70805</v>
      </c>
      <c r="L16" s="6">
        <f t="shared" si="3"/>
        <v>141610</v>
      </c>
      <c r="M16" s="28">
        <f t="shared" si="0"/>
        <v>69218.333333333328</v>
      </c>
      <c r="N16" s="28">
        <f t="shared" si="4"/>
        <v>138436.66666666666</v>
      </c>
    </row>
    <row r="17" spans="2:17" s="35" customFormat="1" ht="39" x14ac:dyDescent="0.35">
      <c r="B17" s="59"/>
      <c r="C17" s="38">
        <v>8</v>
      </c>
      <c r="D17" s="37" t="s">
        <v>9</v>
      </c>
      <c r="E17" s="38" t="s">
        <v>23</v>
      </c>
      <c r="F17" s="4">
        <v>2</v>
      </c>
      <c r="G17" s="5">
        <v>38675</v>
      </c>
      <c r="H17" s="5">
        <f t="shared" si="1"/>
        <v>77350</v>
      </c>
      <c r="I17" s="6">
        <v>44030</v>
      </c>
      <c r="J17" s="6">
        <f t="shared" si="2"/>
        <v>88060</v>
      </c>
      <c r="K17" s="6">
        <v>40460</v>
      </c>
      <c r="L17" s="6">
        <f t="shared" si="3"/>
        <v>80920</v>
      </c>
      <c r="M17" s="28">
        <f t="shared" si="0"/>
        <v>41055</v>
      </c>
      <c r="N17" s="28">
        <f t="shared" si="4"/>
        <v>82110</v>
      </c>
    </row>
    <row r="18" spans="2:17" s="35" customFormat="1" ht="39" x14ac:dyDescent="0.35">
      <c r="B18" s="59"/>
      <c r="C18" s="38">
        <v>9</v>
      </c>
      <c r="D18" s="37" t="s">
        <v>10</v>
      </c>
      <c r="E18" s="38" t="s">
        <v>23</v>
      </c>
      <c r="F18" s="4">
        <v>2</v>
      </c>
      <c r="G18" s="5">
        <v>79135</v>
      </c>
      <c r="H18" s="5">
        <f t="shared" si="1"/>
        <v>158270</v>
      </c>
      <c r="I18" s="6">
        <v>87465</v>
      </c>
      <c r="J18" s="6">
        <f t="shared" si="2"/>
        <v>174930</v>
      </c>
      <c r="K18" s="6">
        <v>86870</v>
      </c>
      <c r="L18" s="6">
        <f t="shared" si="3"/>
        <v>173740</v>
      </c>
      <c r="M18" s="28">
        <f t="shared" si="0"/>
        <v>84490</v>
      </c>
      <c r="N18" s="28">
        <f t="shared" si="4"/>
        <v>168980</v>
      </c>
    </row>
    <row r="19" spans="2:17" s="35" customFormat="1" ht="39" x14ac:dyDescent="0.35">
      <c r="B19" s="59"/>
      <c r="C19" s="38">
        <v>10</v>
      </c>
      <c r="D19" s="37" t="s">
        <v>11</v>
      </c>
      <c r="E19" s="38" t="s">
        <v>23</v>
      </c>
      <c r="F19" s="4">
        <v>2</v>
      </c>
      <c r="G19" s="5">
        <v>82705</v>
      </c>
      <c r="H19" s="5">
        <f t="shared" si="1"/>
        <v>165410</v>
      </c>
      <c r="I19" s="6">
        <v>89845</v>
      </c>
      <c r="J19" s="6">
        <f t="shared" si="2"/>
        <v>179690</v>
      </c>
      <c r="K19" s="6">
        <v>83895</v>
      </c>
      <c r="L19" s="6">
        <f t="shared" si="3"/>
        <v>167790</v>
      </c>
      <c r="M19" s="28">
        <f t="shared" si="0"/>
        <v>85481.666666666672</v>
      </c>
      <c r="N19" s="28">
        <f t="shared" si="4"/>
        <v>170963.33333333334</v>
      </c>
    </row>
    <row r="20" spans="2:17" s="35" customFormat="1" ht="39" x14ac:dyDescent="0.35">
      <c r="B20" s="59"/>
      <c r="C20" s="38">
        <v>11</v>
      </c>
      <c r="D20" s="37" t="s">
        <v>12</v>
      </c>
      <c r="E20" s="38" t="s">
        <v>23</v>
      </c>
      <c r="F20" s="4">
        <v>2</v>
      </c>
      <c r="G20" s="5">
        <v>63665</v>
      </c>
      <c r="H20" s="5">
        <f t="shared" si="1"/>
        <v>127330</v>
      </c>
      <c r="I20" s="6">
        <v>69020</v>
      </c>
      <c r="J20" s="6">
        <f t="shared" si="2"/>
        <v>138040</v>
      </c>
      <c r="K20" s="6">
        <v>67235</v>
      </c>
      <c r="L20" s="6">
        <f t="shared" si="3"/>
        <v>134470</v>
      </c>
      <c r="M20" s="28">
        <f t="shared" si="0"/>
        <v>66640</v>
      </c>
      <c r="N20" s="28">
        <f t="shared" si="4"/>
        <v>133280</v>
      </c>
    </row>
    <row r="21" spans="2:17" s="35" customFormat="1" ht="39" x14ac:dyDescent="0.35">
      <c r="B21" s="59"/>
      <c r="C21" s="38">
        <v>12</v>
      </c>
      <c r="D21" s="37" t="s">
        <v>13</v>
      </c>
      <c r="E21" s="38" t="s">
        <v>23</v>
      </c>
      <c r="F21" s="4">
        <v>2</v>
      </c>
      <c r="G21" s="5">
        <v>78540</v>
      </c>
      <c r="H21" s="5">
        <f t="shared" si="1"/>
        <v>157080</v>
      </c>
      <c r="I21" s="6">
        <v>86870</v>
      </c>
      <c r="J21" s="6">
        <f t="shared" si="2"/>
        <v>173740</v>
      </c>
      <c r="K21" s="6">
        <v>83300</v>
      </c>
      <c r="L21" s="6">
        <f t="shared" si="3"/>
        <v>166600</v>
      </c>
      <c r="M21" s="28">
        <f t="shared" si="0"/>
        <v>82903.333333333328</v>
      </c>
      <c r="N21" s="28">
        <f t="shared" si="4"/>
        <v>165806.66666666666</v>
      </c>
    </row>
    <row r="22" spans="2:17" s="35" customFormat="1" ht="39" x14ac:dyDescent="0.35">
      <c r="B22" s="59"/>
      <c r="C22" s="36">
        <v>13</v>
      </c>
      <c r="D22" s="37" t="s">
        <v>14</v>
      </c>
      <c r="E22" s="38" t="s">
        <v>23</v>
      </c>
      <c r="F22" s="4">
        <v>2</v>
      </c>
      <c r="G22" s="5">
        <v>41055</v>
      </c>
      <c r="H22" s="5">
        <f t="shared" si="1"/>
        <v>82110</v>
      </c>
      <c r="I22" s="6">
        <v>44030</v>
      </c>
      <c r="J22" s="6">
        <f t="shared" si="2"/>
        <v>88060</v>
      </c>
      <c r="K22" s="6">
        <v>43435</v>
      </c>
      <c r="L22" s="6">
        <f t="shared" si="3"/>
        <v>86870</v>
      </c>
      <c r="M22" s="28">
        <f t="shared" si="0"/>
        <v>42840</v>
      </c>
      <c r="N22" s="28">
        <f t="shared" si="4"/>
        <v>85680</v>
      </c>
    </row>
    <row r="23" spans="2:17" s="35" customFormat="1" ht="39" x14ac:dyDescent="0.35">
      <c r="B23" s="59"/>
      <c r="C23" s="38">
        <v>14</v>
      </c>
      <c r="D23" s="37" t="s">
        <v>15</v>
      </c>
      <c r="E23" s="38" t="s">
        <v>23</v>
      </c>
      <c r="F23" s="4">
        <v>2</v>
      </c>
      <c r="G23" s="5">
        <v>39270</v>
      </c>
      <c r="H23" s="5">
        <f t="shared" si="1"/>
        <v>78540</v>
      </c>
      <c r="I23" s="6">
        <v>42840</v>
      </c>
      <c r="J23" s="6">
        <f t="shared" si="2"/>
        <v>85680</v>
      </c>
      <c r="K23" s="6">
        <v>39270</v>
      </c>
      <c r="L23" s="6">
        <f t="shared" si="3"/>
        <v>78540</v>
      </c>
      <c r="M23" s="28">
        <f t="shared" si="0"/>
        <v>40460</v>
      </c>
      <c r="N23" s="28">
        <f t="shared" si="4"/>
        <v>80920</v>
      </c>
    </row>
    <row r="24" spans="2:17" s="35" customFormat="1" ht="39" x14ac:dyDescent="0.35">
      <c r="B24" s="59"/>
      <c r="C24" s="38">
        <v>15</v>
      </c>
      <c r="D24" s="37" t="s">
        <v>16</v>
      </c>
      <c r="E24" s="38" t="s">
        <v>23</v>
      </c>
      <c r="F24" s="4">
        <v>2</v>
      </c>
      <c r="G24" s="5">
        <v>38675</v>
      </c>
      <c r="H24" s="5">
        <f t="shared" si="1"/>
        <v>77350</v>
      </c>
      <c r="I24" s="6">
        <v>43435</v>
      </c>
      <c r="J24" s="6">
        <f t="shared" si="2"/>
        <v>86870</v>
      </c>
      <c r="K24" s="6">
        <v>39865</v>
      </c>
      <c r="L24" s="6">
        <f t="shared" si="3"/>
        <v>79730</v>
      </c>
      <c r="M24" s="28">
        <f t="shared" si="0"/>
        <v>40658.333333333336</v>
      </c>
      <c r="N24" s="28">
        <f t="shared" si="4"/>
        <v>81316.666666666672</v>
      </c>
    </row>
    <row r="25" spans="2:17" s="35" customFormat="1" ht="39" x14ac:dyDescent="0.35">
      <c r="B25" s="59"/>
      <c r="C25" s="38">
        <v>16</v>
      </c>
      <c r="D25" s="37" t="s">
        <v>17</v>
      </c>
      <c r="E25" s="38" t="s">
        <v>23</v>
      </c>
      <c r="F25" s="4">
        <v>2</v>
      </c>
      <c r="G25" s="5">
        <v>63665</v>
      </c>
      <c r="H25" s="5">
        <f t="shared" si="1"/>
        <v>127330</v>
      </c>
      <c r="I25" s="6">
        <v>66640</v>
      </c>
      <c r="J25" s="6">
        <f t="shared" si="2"/>
        <v>133280</v>
      </c>
      <c r="K25" s="6">
        <v>67235</v>
      </c>
      <c r="L25" s="6">
        <f t="shared" si="3"/>
        <v>134470</v>
      </c>
      <c r="M25" s="28">
        <f t="shared" si="0"/>
        <v>65846.666666666672</v>
      </c>
      <c r="N25" s="28">
        <f t="shared" si="4"/>
        <v>131693.33333333334</v>
      </c>
    </row>
    <row r="26" spans="2:17" s="35" customFormat="1" ht="39" x14ac:dyDescent="0.35">
      <c r="B26" s="59"/>
      <c r="C26" s="38">
        <v>17</v>
      </c>
      <c r="D26" s="37" t="s">
        <v>18</v>
      </c>
      <c r="E26" s="38" t="s">
        <v>23</v>
      </c>
      <c r="F26" s="4">
        <v>2</v>
      </c>
      <c r="G26" s="5">
        <v>64260</v>
      </c>
      <c r="H26" s="5">
        <f t="shared" si="1"/>
        <v>128520</v>
      </c>
      <c r="I26" s="6">
        <v>70210</v>
      </c>
      <c r="J26" s="6">
        <f t="shared" si="2"/>
        <v>140420</v>
      </c>
      <c r="K26" s="6">
        <v>68425</v>
      </c>
      <c r="L26" s="6">
        <f t="shared" si="3"/>
        <v>136850</v>
      </c>
      <c r="M26" s="28">
        <f t="shared" si="0"/>
        <v>67631.666666666672</v>
      </c>
      <c r="N26" s="28">
        <f t="shared" si="4"/>
        <v>135263.33333333334</v>
      </c>
    </row>
    <row r="27" spans="2:17" s="35" customFormat="1" ht="39" x14ac:dyDescent="0.35">
      <c r="B27" s="59"/>
      <c r="C27" s="36">
        <v>18</v>
      </c>
      <c r="D27" s="37" t="s">
        <v>19</v>
      </c>
      <c r="E27" s="38" t="s">
        <v>23</v>
      </c>
      <c r="F27" s="4">
        <v>2</v>
      </c>
      <c r="G27" s="5">
        <v>40460</v>
      </c>
      <c r="H27" s="5">
        <f t="shared" si="1"/>
        <v>80920</v>
      </c>
      <c r="I27" s="6">
        <v>44030</v>
      </c>
      <c r="J27" s="6">
        <f t="shared" si="2"/>
        <v>88060</v>
      </c>
      <c r="K27" s="6">
        <v>42840</v>
      </c>
      <c r="L27" s="6">
        <f t="shared" si="3"/>
        <v>85680</v>
      </c>
      <c r="M27" s="28">
        <f t="shared" si="0"/>
        <v>42443.333333333336</v>
      </c>
      <c r="N27" s="28">
        <f t="shared" si="4"/>
        <v>84886.666666666672</v>
      </c>
    </row>
    <row r="28" spans="2:17" s="35" customFormat="1" ht="39" x14ac:dyDescent="0.35">
      <c r="B28" s="59"/>
      <c r="C28" s="38">
        <v>19</v>
      </c>
      <c r="D28" s="37" t="s">
        <v>20</v>
      </c>
      <c r="E28" s="38" t="s">
        <v>23</v>
      </c>
      <c r="F28" s="4">
        <v>2</v>
      </c>
      <c r="G28" s="5">
        <v>38080</v>
      </c>
      <c r="H28" s="5">
        <f t="shared" si="1"/>
        <v>76160</v>
      </c>
      <c r="I28" s="6">
        <v>41650</v>
      </c>
      <c r="J28" s="6">
        <f t="shared" si="2"/>
        <v>83300</v>
      </c>
      <c r="K28" s="6">
        <v>41650</v>
      </c>
      <c r="L28" s="6">
        <f t="shared" si="3"/>
        <v>83300</v>
      </c>
      <c r="M28" s="28">
        <f t="shared" si="0"/>
        <v>40460</v>
      </c>
      <c r="N28" s="28">
        <f>M28*F28</f>
        <v>80920</v>
      </c>
    </row>
    <row r="29" spans="2:17" s="35" customFormat="1" x14ac:dyDescent="0.35">
      <c r="B29" s="50" t="s">
        <v>30</v>
      </c>
      <c r="C29" s="50"/>
      <c r="D29" s="50"/>
      <c r="E29" s="50"/>
      <c r="F29" s="50"/>
      <c r="G29" s="8">
        <f t="shared" ref="G29:N29" si="5">SUM(G10:G28)</f>
        <v>1311975</v>
      </c>
      <c r="H29" s="8">
        <f t="shared" si="5"/>
        <v>2623950</v>
      </c>
      <c r="I29" s="8">
        <f t="shared" si="5"/>
        <v>1420265</v>
      </c>
      <c r="J29" s="8">
        <f t="shared" si="5"/>
        <v>2840530</v>
      </c>
      <c r="K29" s="8">
        <f t="shared" si="5"/>
        <v>1375640</v>
      </c>
      <c r="L29" s="8">
        <f t="shared" si="5"/>
        <v>2751280</v>
      </c>
      <c r="M29" s="8">
        <f t="shared" si="5"/>
        <v>1369293.3333333335</v>
      </c>
      <c r="N29" s="8">
        <f t="shared" si="5"/>
        <v>2738586.666666667</v>
      </c>
      <c r="P29" s="39"/>
      <c r="Q29" s="39"/>
    </row>
    <row r="30" spans="2:17" s="35" customFormat="1" ht="6.5" customHeight="1" x14ac:dyDescent="0.35"/>
    <row r="31" spans="2:17" s="35" customFormat="1" ht="27.5" customHeight="1" x14ac:dyDescent="0.35">
      <c r="B31" s="72" t="s">
        <v>29</v>
      </c>
      <c r="C31" s="72"/>
      <c r="D31" s="72"/>
      <c r="E31" s="72"/>
      <c r="F31" s="72"/>
      <c r="G31" s="73" t="s">
        <v>59</v>
      </c>
      <c r="H31" s="73"/>
      <c r="I31" s="61" t="s">
        <v>60</v>
      </c>
      <c r="J31" s="61"/>
      <c r="K31" s="62" t="s">
        <v>61</v>
      </c>
      <c r="L31" s="62"/>
      <c r="M31" s="58" t="s">
        <v>31</v>
      </c>
      <c r="N31" s="58"/>
    </row>
    <row r="32" spans="2:17" s="35" customFormat="1" ht="14.5" customHeight="1" x14ac:dyDescent="0.35">
      <c r="B32" s="69" t="s">
        <v>62</v>
      </c>
      <c r="C32" s="70"/>
      <c r="D32" s="70"/>
      <c r="E32" s="70"/>
      <c r="F32" s="71"/>
      <c r="G32" s="75"/>
      <c r="H32" s="76"/>
      <c r="I32" s="75"/>
      <c r="J32" s="76"/>
      <c r="K32" s="75"/>
      <c r="L32" s="76"/>
      <c r="M32" s="75"/>
      <c r="N32" s="76"/>
    </row>
    <row r="33" spans="2:14" s="35" customFormat="1" ht="29" x14ac:dyDescent="0.35">
      <c r="B33" s="9" t="s">
        <v>32</v>
      </c>
      <c r="C33" s="7" t="s">
        <v>1</v>
      </c>
      <c r="D33" s="10" t="s">
        <v>55</v>
      </c>
      <c r="E33" s="10" t="s">
        <v>22</v>
      </c>
      <c r="F33" s="10" t="s">
        <v>21</v>
      </c>
      <c r="G33" s="63" t="s">
        <v>27</v>
      </c>
      <c r="H33" s="63"/>
      <c r="I33" s="63" t="s">
        <v>27</v>
      </c>
      <c r="J33" s="63"/>
      <c r="K33" s="63" t="s">
        <v>27</v>
      </c>
      <c r="L33" s="63"/>
      <c r="M33" s="63" t="s">
        <v>27</v>
      </c>
      <c r="N33" s="63"/>
    </row>
    <row r="34" spans="2:14" s="35" customFormat="1" x14ac:dyDescent="0.35">
      <c r="B34" s="66" t="s">
        <v>34</v>
      </c>
      <c r="C34" s="38">
        <v>1</v>
      </c>
      <c r="D34" s="37" t="s">
        <v>35</v>
      </c>
      <c r="E34" s="38" t="s">
        <v>57</v>
      </c>
      <c r="F34" s="40">
        <v>1</v>
      </c>
      <c r="G34" s="64">
        <v>605000</v>
      </c>
      <c r="H34" s="65"/>
      <c r="I34" s="64">
        <v>611000</v>
      </c>
      <c r="J34" s="65"/>
      <c r="K34" s="64">
        <v>576000</v>
      </c>
      <c r="L34" s="65"/>
      <c r="M34" s="77">
        <f>(G34+I34+K34)/3</f>
        <v>597333.33333333337</v>
      </c>
      <c r="N34" s="77"/>
    </row>
    <row r="35" spans="2:14" s="35" customFormat="1" x14ac:dyDescent="0.35">
      <c r="B35" s="66"/>
      <c r="C35" s="38">
        <v>2</v>
      </c>
      <c r="D35" s="37" t="s">
        <v>36</v>
      </c>
      <c r="E35" s="38" t="s">
        <v>57</v>
      </c>
      <c r="F35" s="40">
        <v>1</v>
      </c>
      <c r="G35" s="64">
        <v>202000</v>
      </c>
      <c r="H35" s="65"/>
      <c r="I35" s="64">
        <v>198000</v>
      </c>
      <c r="J35" s="65"/>
      <c r="K35" s="64">
        <v>192000</v>
      </c>
      <c r="L35" s="65"/>
      <c r="M35" s="77">
        <f t="shared" ref="M35:M51" si="6">(G35+I35+K35)/3</f>
        <v>197333.33333333334</v>
      </c>
      <c r="N35" s="77"/>
    </row>
    <row r="36" spans="2:14" s="35" customFormat="1" ht="26" x14ac:dyDescent="0.35">
      <c r="B36" s="66"/>
      <c r="C36" s="38">
        <v>3</v>
      </c>
      <c r="D36" s="37" t="s">
        <v>37</v>
      </c>
      <c r="E36" s="38" t="s">
        <v>57</v>
      </c>
      <c r="F36" s="40">
        <v>1</v>
      </c>
      <c r="G36" s="64">
        <v>311000</v>
      </c>
      <c r="H36" s="65"/>
      <c r="I36" s="64">
        <v>306000</v>
      </c>
      <c r="J36" s="65"/>
      <c r="K36" s="64">
        <v>291000</v>
      </c>
      <c r="L36" s="65"/>
      <c r="M36" s="77">
        <f t="shared" si="6"/>
        <v>302666.66666666669</v>
      </c>
      <c r="N36" s="77"/>
    </row>
    <row r="37" spans="2:14" s="35" customFormat="1" x14ac:dyDescent="0.35">
      <c r="B37" s="66"/>
      <c r="C37" s="38">
        <v>4</v>
      </c>
      <c r="D37" s="37" t="s">
        <v>38</v>
      </c>
      <c r="E37" s="38" t="s">
        <v>57</v>
      </c>
      <c r="F37" s="40">
        <v>1</v>
      </c>
      <c r="G37" s="64">
        <v>205000</v>
      </c>
      <c r="H37" s="65"/>
      <c r="I37" s="64">
        <v>197000</v>
      </c>
      <c r="J37" s="65"/>
      <c r="K37" s="64">
        <v>188000</v>
      </c>
      <c r="L37" s="65"/>
      <c r="M37" s="77">
        <f t="shared" si="6"/>
        <v>196666.66666666666</v>
      </c>
      <c r="N37" s="77"/>
    </row>
    <row r="38" spans="2:14" s="35" customFormat="1" x14ac:dyDescent="0.35">
      <c r="B38" s="66"/>
      <c r="C38" s="38">
        <v>5</v>
      </c>
      <c r="D38" s="37" t="s">
        <v>39</v>
      </c>
      <c r="E38" s="38" t="s">
        <v>57</v>
      </c>
      <c r="F38" s="40">
        <v>1</v>
      </c>
      <c r="G38" s="64">
        <v>207000</v>
      </c>
      <c r="H38" s="65"/>
      <c r="I38" s="64">
        <v>199000</v>
      </c>
      <c r="J38" s="65"/>
      <c r="K38" s="64">
        <v>188000</v>
      </c>
      <c r="L38" s="65"/>
      <c r="M38" s="77">
        <f t="shared" si="6"/>
        <v>198000</v>
      </c>
      <c r="N38" s="77"/>
    </row>
    <row r="39" spans="2:14" s="35" customFormat="1" x14ac:dyDescent="0.35">
      <c r="B39" s="66"/>
      <c r="C39" s="38">
        <v>6</v>
      </c>
      <c r="D39" s="37" t="s">
        <v>40</v>
      </c>
      <c r="E39" s="38" t="s">
        <v>57</v>
      </c>
      <c r="F39" s="40">
        <v>1</v>
      </c>
      <c r="G39" s="64">
        <v>320000</v>
      </c>
      <c r="H39" s="65"/>
      <c r="I39" s="64">
        <v>308000</v>
      </c>
      <c r="J39" s="65"/>
      <c r="K39" s="64">
        <v>291000</v>
      </c>
      <c r="L39" s="65"/>
      <c r="M39" s="77">
        <f t="shared" si="6"/>
        <v>306333.33333333331</v>
      </c>
      <c r="N39" s="77"/>
    </row>
    <row r="40" spans="2:14" s="35" customFormat="1" ht="26" x14ac:dyDescent="0.35">
      <c r="B40" s="66"/>
      <c r="C40" s="38">
        <v>7</v>
      </c>
      <c r="D40" s="37" t="s">
        <v>41</v>
      </c>
      <c r="E40" s="38" t="s">
        <v>57</v>
      </c>
      <c r="F40" s="40">
        <v>1</v>
      </c>
      <c r="G40" s="64">
        <v>403000</v>
      </c>
      <c r="H40" s="65"/>
      <c r="I40" s="64">
        <v>395000</v>
      </c>
      <c r="J40" s="65"/>
      <c r="K40" s="64">
        <v>380000</v>
      </c>
      <c r="L40" s="65"/>
      <c r="M40" s="77">
        <f t="shared" si="6"/>
        <v>392666.66666666669</v>
      </c>
      <c r="N40" s="77"/>
    </row>
    <row r="41" spans="2:14" s="35" customFormat="1" ht="26" x14ac:dyDescent="0.35">
      <c r="B41" s="66"/>
      <c r="C41" s="38">
        <v>8</v>
      </c>
      <c r="D41" s="37" t="s">
        <v>42</v>
      </c>
      <c r="E41" s="38" t="s">
        <v>57</v>
      </c>
      <c r="F41" s="40">
        <v>1</v>
      </c>
      <c r="G41" s="64">
        <v>823000</v>
      </c>
      <c r="H41" s="65"/>
      <c r="I41" s="64">
        <v>799000</v>
      </c>
      <c r="J41" s="65"/>
      <c r="K41" s="64">
        <v>776000</v>
      </c>
      <c r="L41" s="65"/>
      <c r="M41" s="77">
        <f t="shared" si="6"/>
        <v>799333.33333333337</v>
      </c>
      <c r="N41" s="77"/>
    </row>
    <row r="42" spans="2:14" s="35" customFormat="1" x14ac:dyDescent="0.35">
      <c r="B42" s="66"/>
      <c r="C42" s="38">
        <v>9</v>
      </c>
      <c r="D42" s="37" t="s">
        <v>43</v>
      </c>
      <c r="E42" s="38" t="s">
        <v>57</v>
      </c>
      <c r="F42" s="40">
        <v>1</v>
      </c>
      <c r="G42" s="64">
        <v>205000</v>
      </c>
      <c r="H42" s="65"/>
      <c r="I42" s="64">
        <v>197000</v>
      </c>
      <c r="J42" s="65"/>
      <c r="K42" s="64">
        <v>188000</v>
      </c>
      <c r="L42" s="65"/>
      <c r="M42" s="77">
        <f t="shared" si="6"/>
        <v>196666.66666666666</v>
      </c>
      <c r="N42" s="77"/>
    </row>
    <row r="43" spans="2:14" s="35" customFormat="1" x14ac:dyDescent="0.35">
      <c r="B43" s="67" t="s">
        <v>44</v>
      </c>
      <c r="C43" s="38">
        <v>10</v>
      </c>
      <c r="D43" s="37" t="s">
        <v>45</v>
      </c>
      <c r="E43" s="36" t="s">
        <v>46</v>
      </c>
      <c r="F43" s="38">
        <v>1</v>
      </c>
      <c r="G43" s="64">
        <v>29479000</v>
      </c>
      <c r="H43" s="65"/>
      <c r="I43" s="64">
        <v>28377000</v>
      </c>
      <c r="J43" s="65"/>
      <c r="K43" s="64">
        <v>27550000</v>
      </c>
      <c r="L43" s="65"/>
      <c r="M43" s="77">
        <f t="shared" si="6"/>
        <v>28468666.666666668</v>
      </c>
      <c r="N43" s="77"/>
    </row>
    <row r="44" spans="2:14" s="35" customFormat="1" x14ac:dyDescent="0.35">
      <c r="B44" s="67"/>
      <c r="C44" s="38">
        <v>11</v>
      </c>
      <c r="D44" s="37" t="s">
        <v>47</v>
      </c>
      <c r="E44" s="36" t="s">
        <v>46</v>
      </c>
      <c r="F44" s="38">
        <v>1</v>
      </c>
      <c r="G44" s="64">
        <v>790000</v>
      </c>
      <c r="H44" s="65"/>
      <c r="I44" s="64">
        <v>797000</v>
      </c>
      <c r="J44" s="65"/>
      <c r="K44" s="64">
        <v>752000</v>
      </c>
      <c r="L44" s="65"/>
      <c r="M44" s="77">
        <f t="shared" si="6"/>
        <v>779666.66666666663</v>
      </c>
      <c r="N44" s="77"/>
    </row>
    <row r="45" spans="2:14" s="35" customFormat="1" ht="26" x14ac:dyDescent="0.35">
      <c r="B45" s="67"/>
      <c r="C45" s="38">
        <v>12</v>
      </c>
      <c r="D45" s="37" t="s">
        <v>48</v>
      </c>
      <c r="E45" s="36" t="s">
        <v>46</v>
      </c>
      <c r="F45" s="38">
        <v>1</v>
      </c>
      <c r="G45" s="64">
        <v>4185000</v>
      </c>
      <c r="H45" s="65"/>
      <c r="I45" s="64">
        <v>4145000</v>
      </c>
      <c r="J45" s="65"/>
      <c r="K45" s="64">
        <v>3948000</v>
      </c>
      <c r="L45" s="65"/>
      <c r="M45" s="77">
        <f t="shared" si="6"/>
        <v>4092666.6666666665</v>
      </c>
      <c r="N45" s="77"/>
    </row>
    <row r="46" spans="2:14" s="35" customFormat="1" x14ac:dyDescent="0.35">
      <c r="B46" s="67"/>
      <c r="C46" s="38">
        <v>13</v>
      </c>
      <c r="D46" s="37" t="s">
        <v>49</v>
      </c>
      <c r="E46" s="36" t="s">
        <v>46</v>
      </c>
      <c r="F46" s="38">
        <v>1</v>
      </c>
      <c r="G46" s="64">
        <v>837000</v>
      </c>
      <c r="H46" s="65"/>
      <c r="I46" s="64">
        <v>799000</v>
      </c>
      <c r="J46" s="65"/>
      <c r="K46" s="64">
        <v>768000</v>
      </c>
      <c r="L46" s="65"/>
      <c r="M46" s="77">
        <f t="shared" si="6"/>
        <v>801333.33333333337</v>
      </c>
      <c r="N46" s="77"/>
    </row>
    <row r="47" spans="2:14" s="35" customFormat="1" x14ac:dyDescent="0.35">
      <c r="B47" s="67"/>
      <c r="C47" s="38">
        <v>14</v>
      </c>
      <c r="D47" s="37" t="s">
        <v>50</v>
      </c>
      <c r="E47" s="36" t="s">
        <v>46</v>
      </c>
      <c r="F47" s="38">
        <v>1</v>
      </c>
      <c r="G47" s="64">
        <v>2275000</v>
      </c>
      <c r="H47" s="65"/>
      <c r="I47" s="64">
        <v>2130000</v>
      </c>
      <c r="J47" s="65"/>
      <c r="K47" s="64">
        <v>2068000</v>
      </c>
      <c r="L47" s="65"/>
      <c r="M47" s="77">
        <f t="shared" si="6"/>
        <v>2157666.6666666665</v>
      </c>
      <c r="N47" s="77"/>
    </row>
    <row r="48" spans="2:14" s="35" customFormat="1" x14ac:dyDescent="0.35">
      <c r="B48" s="67"/>
      <c r="C48" s="38">
        <v>15</v>
      </c>
      <c r="D48" s="37" t="s">
        <v>51</v>
      </c>
      <c r="E48" s="36" t="s">
        <v>46</v>
      </c>
      <c r="F48" s="38">
        <v>1</v>
      </c>
      <c r="G48" s="64">
        <v>1993000</v>
      </c>
      <c r="H48" s="65"/>
      <c r="I48" s="64">
        <v>1974000</v>
      </c>
      <c r="J48" s="65"/>
      <c r="K48" s="64">
        <v>1880000</v>
      </c>
      <c r="L48" s="65"/>
      <c r="M48" s="77">
        <f t="shared" si="6"/>
        <v>1949000</v>
      </c>
      <c r="N48" s="77"/>
    </row>
    <row r="49" spans="2:14" s="35" customFormat="1" ht="26" x14ac:dyDescent="0.35">
      <c r="B49" s="67"/>
      <c r="C49" s="38">
        <v>16</v>
      </c>
      <c r="D49" s="37" t="s">
        <v>52</v>
      </c>
      <c r="E49" s="36" t="s">
        <v>46</v>
      </c>
      <c r="F49" s="38">
        <v>1</v>
      </c>
      <c r="G49" s="64">
        <v>320000</v>
      </c>
      <c r="H49" s="65"/>
      <c r="I49" s="64">
        <v>306000</v>
      </c>
      <c r="J49" s="65"/>
      <c r="K49" s="64">
        <v>291000</v>
      </c>
      <c r="L49" s="65"/>
      <c r="M49" s="77">
        <f t="shared" si="6"/>
        <v>305666.66666666669</v>
      </c>
      <c r="N49" s="77"/>
    </row>
    <row r="50" spans="2:14" s="35" customFormat="1" ht="26" x14ac:dyDescent="0.35">
      <c r="B50" s="67"/>
      <c r="C50" s="38">
        <v>17</v>
      </c>
      <c r="D50" s="37" t="s">
        <v>53</v>
      </c>
      <c r="E50" s="36" t="s">
        <v>46</v>
      </c>
      <c r="F50" s="38">
        <v>1</v>
      </c>
      <c r="G50" s="64">
        <v>7544000</v>
      </c>
      <c r="H50" s="65"/>
      <c r="I50" s="64">
        <v>7262000</v>
      </c>
      <c r="J50" s="65"/>
      <c r="K50" s="64">
        <v>7050000</v>
      </c>
      <c r="L50" s="65"/>
      <c r="M50" s="77">
        <f t="shared" si="6"/>
        <v>7285333.333333333</v>
      </c>
      <c r="N50" s="77"/>
    </row>
    <row r="51" spans="2:14" s="35" customFormat="1" ht="26" x14ac:dyDescent="0.35">
      <c r="B51" s="67"/>
      <c r="C51" s="38">
        <v>18</v>
      </c>
      <c r="D51" s="37" t="s">
        <v>54</v>
      </c>
      <c r="E51" s="36" t="s">
        <v>46</v>
      </c>
      <c r="F51" s="38">
        <v>1</v>
      </c>
      <c r="G51" s="64">
        <v>3259000</v>
      </c>
      <c r="H51" s="65"/>
      <c r="I51" s="64">
        <v>3197000</v>
      </c>
      <c r="J51" s="65"/>
      <c r="K51" s="64">
        <v>3104000</v>
      </c>
      <c r="L51" s="65"/>
      <c r="M51" s="77">
        <f t="shared" si="6"/>
        <v>3186666.6666666665</v>
      </c>
      <c r="N51" s="77"/>
    </row>
    <row r="52" spans="2:14" s="35" customFormat="1" ht="16" x14ac:dyDescent="0.35">
      <c r="B52" s="68" t="s">
        <v>58</v>
      </c>
      <c r="C52" s="68"/>
      <c r="D52" s="68"/>
      <c r="E52" s="68"/>
      <c r="F52" s="68"/>
      <c r="G52" s="74">
        <f>+SUM(G34:H51)</f>
        <v>53963000</v>
      </c>
      <c r="H52" s="74"/>
      <c r="I52" s="74">
        <f>+SUM(I34:J51)</f>
        <v>52197000</v>
      </c>
      <c r="J52" s="74"/>
      <c r="K52" s="74">
        <f>+SUM(K34:K51)</f>
        <v>50481000</v>
      </c>
      <c r="L52" s="74"/>
      <c r="M52" s="74">
        <f>+SUM(M34:N51)</f>
        <v>52213666.666666664</v>
      </c>
      <c r="N52" s="74"/>
    </row>
    <row r="53" spans="2:14" ht="26" customHeight="1" x14ac:dyDescent="0.35">
      <c r="B53" s="78" t="s">
        <v>71</v>
      </c>
      <c r="C53" s="78"/>
      <c r="D53" s="78"/>
      <c r="E53" s="78"/>
      <c r="F53" s="78"/>
      <c r="G53" s="78"/>
      <c r="H53" s="78"/>
      <c r="I53" s="78"/>
      <c r="J53" s="78"/>
      <c r="K53" s="78"/>
      <c r="L53" s="78"/>
      <c r="M53" s="12"/>
      <c r="N53" s="12"/>
    </row>
    <row r="55" spans="2:14" ht="26" x14ac:dyDescent="0.35">
      <c r="C55" s="17" t="s">
        <v>1</v>
      </c>
      <c r="D55" s="18" t="s">
        <v>64</v>
      </c>
      <c r="E55" s="18" t="s">
        <v>22</v>
      </c>
      <c r="F55" s="18" t="s">
        <v>68</v>
      </c>
      <c r="G55" s="33" t="s">
        <v>27</v>
      </c>
      <c r="H55" s="34" t="s">
        <v>28</v>
      </c>
      <c r="I55" s="13"/>
    </row>
    <row r="56" spans="2:14" ht="43" customHeight="1" x14ac:dyDescent="0.35">
      <c r="C56" s="19" t="s">
        <v>65</v>
      </c>
      <c r="D56" s="20" t="s">
        <v>25</v>
      </c>
      <c r="E56" s="21" t="s">
        <v>23</v>
      </c>
      <c r="F56" s="19">
        <v>2</v>
      </c>
      <c r="G56" s="22">
        <v>1369293.33</v>
      </c>
      <c r="H56" s="30">
        <v>2738586.67</v>
      </c>
      <c r="I56" s="14"/>
    </row>
    <row r="57" spans="2:14" ht="26" x14ac:dyDescent="0.35">
      <c r="C57" s="23" t="s">
        <v>66</v>
      </c>
      <c r="D57" s="24" t="s">
        <v>67</v>
      </c>
      <c r="E57" s="25" t="s">
        <v>33</v>
      </c>
      <c r="F57" s="26">
        <v>1</v>
      </c>
      <c r="G57" s="27">
        <v>52213666.670000002</v>
      </c>
      <c r="H57" s="31">
        <f>G57</f>
        <v>52213666.670000002</v>
      </c>
      <c r="I57" s="15"/>
    </row>
    <row r="58" spans="2:14" ht="16" x14ac:dyDescent="0.35">
      <c r="C58" s="42" t="s">
        <v>69</v>
      </c>
      <c r="D58" s="43"/>
      <c r="E58" s="43"/>
      <c r="F58" s="44"/>
      <c r="G58" s="29">
        <f>G56+G57</f>
        <v>53582960</v>
      </c>
      <c r="H58" s="32">
        <f>H56+H57</f>
        <v>54952253.340000004</v>
      </c>
      <c r="I58" s="15"/>
    </row>
    <row r="59" spans="2:14" ht="18.5" x14ac:dyDescent="0.35">
      <c r="C59" s="47" t="s">
        <v>70</v>
      </c>
      <c r="D59" s="48"/>
      <c r="E59" s="48"/>
      <c r="F59" s="49"/>
      <c r="G59" s="45">
        <v>60852135</v>
      </c>
      <c r="H59" s="46"/>
      <c r="I59" s="16"/>
    </row>
  </sheetData>
  <mergeCells count="107">
    <mergeCell ref="B53:L53"/>
    <mergeCell ref="M47:N47"/>
    <mergeCell ref="M48:N48"/>
    <mergeCell ref="M49:N49"/>
    <mergeCell ref="M50:N50"/>
    <mergeCell ref="M51:N51"/>
    <mergeCell ref="M52:N52"/>
    <mergeCell ref="M41:N41"/>
    <mergeCell ref="M42:N42"/>
    <mergeCell ref="M43:N43"/>
    <mergeCell ref="M44:N44"/>
    <mergeCell ref="M45:N45"/>
    <mergeCell ref="M46:N46"/>
    <mergeCell ref="K51:L51"/>
    <mergeCell ref="K52:L52"/>
    <mergeCell ref="K46:L46"/>
    <mergeCell ref="K47:L47"/>
    <mergeCell ref="K48:L48"/>
    <mergeCell ref="K49:L49"/>
    <mergeCell ref="K50:L50"/>
    <mergeCell ref="I49:J49"/>
    <mergeCell ref="I50:J50"/>
    <mergeCell ref="I51:J51"/>
    <mergeCell ref="M33:N33"/>
    <mergeCell ref="M34:N34"/>
    <mergeCell ref="M35:N35"/>
    <mergeCell ref="M36:N36"/>
    <mergeCell ref="M37:N37"/>
    <mergeCell ref="M38:N38"/>
    <mergeCell ref="M39:N39"/>
    <mergeCell ref="M40:N40"/>
    <mergeCell ref="K45:L45"/>
    <mergeCell ref="K39:L39"/>
    <mergeCell ref="K40:L40"/>
    <mergeCell ref="K41:L41"/>
    <mergeCell ref="K42:L42"/>
    <mergeCell ref="K43:L43"/>
    <mergeCell ref="K44:L44"/>
    <mergeCell ref="M32:N32"/>
    <mergeCell ref="I33:J33"/>
    <mergeCell ref="I34:J34"/>
    <mergeCell ref="I35:J35"/>
    <mergeCell ref="I36:J36"/>
    <mergeCell ref="G45:H45"/>
    <mergeCell ref="G46:H46"/>
    <mergeCell ref="G47:H47"/>
    <mergeCell ref="G48:H48"/>
    <mergeCell ref="G39:H39"/>
    <mergeCell ref="G40:H40"/>
    <mergeCell ref="G41:H41"/>
    <mergeCell ref="G42:H42"/>
    <mergeCell ref="G43:H43"/>
    <mergeCell ref="G44:H44"/>
    <mergeCell ref="K33:L33"/>
    <mergeCell ref="K34:L34"/>
    <mergeCell ref="K35:L35"/>
    <mergeCell ref="K36:L36"/>
    <mergeCell ref="K37:L37"/>
    <mergeCell ref="K38:L38"/>
    <mergeCell ref="I43:J43"/>
    <mergeCell ref="I44:J44"/>
    <mergeCell ref="I45:J45"/>
    <mergeCell ref="G31:H31"/>
    <mergeCell ref="G36:H36"/>
    <mergeCell ref="G37:H37"/>
    <mergeCell ref="G38:H38"/>
    <mergeCell ref="G51:H51"/>
    <mergeCell ref="G52:H52"/>
    <mergeCell ref="G32:H32"/>
    <mergeCell ref="I32:J32"/>
    <mergeCell ref="K32:L32"/>
    <mergeCell ref="G49:H49"/>
    <mergeCell ref="G50:H50"/>
    <mergeCell ref="I52:J52"/>
    <mergeCell ref="I46:J46"/>
    <mergeCell ref="I47:J47"/>
    <mergeCell ref="I48:J48"/>
    <mergeCell ref="I37:J37"/>
    <mergeCell ref="I38:J38"/>
    <mergeCell ref="I39:J39"/>
    <mergeCell ref="I40:J40"/>
    <mergeCell ref="I41:J41"/>
    <mergeCell ref="I42:J42"/>
    <mergeCell ref="B2:N5"/>
    <mergeCell ref="C58:F58"/>
    <mergeCell ref="G59:H59"/>
    <mergeCell ref="C59:F59"/>
    <mergeCell ref="B29:F29"/>
    <mergeCell ref="G7:H7"/>
    <mergeCell ref="I7:J7"/>
    <mergeCell ref="K7:L7"/>
    <mergeCell ref="B9:F9"/>
    <mergeCell ref="B6:N6"/>
    <mergeCell ref="M7:N7"/>
    <mergeCell ref="B10:B28"/>
    <mergeCell ref="B7:F7"/>
    <mergeCell ref="I31:J31"/>
    <mergeCell ref="K31:L31"/>
    <mergeCell ref="M31:N31"/>
    <mergeCell ref="G33:H33"/>
    <mergeCell ref="G34:H34"/>
    <mergeCell ref="G35:H35"/>
    <mergeCell ref="B34:B42"/>
    <mergeCell ref="B43:B51"/>
    <mergeCell ref="B52:F52"/>
    <mergeCell ref="B32:F32"/>
    <mergeCell ref="B31:F31"/>
  </mergeCells>
  <pageMargins left="0.7" right="0.7" top="0.75" bottom="0.75" header="0.3" footer="0.3"/>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de Precios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Morales</dc:creator>
  <cp:lastModifiedBy>Luisa</cp:lastModifiedBy>
  <cp:lastPrinted>2025-09-08T21:18:54Z</cp:lastPrinted>
  <dcterms:created xsi:type="dcterms:W3CDTF">2025-08-27T19:24:31Z</dcterms:created>
  <dcterms:modified xsi:type="dcterms:W3CDTF">2025-09-08T21:19:18Z</dcterms:modified>
</cp:coreProperties>
</file>