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19" documentId="13_ncr:1_{CFA9DBFD-DADD-4DE5-9019-3A7F66C98473}" xr6:coauthVersionLast="47" xr6:coauthVersionMax="47" xr10:uidLastSave="{2D0FC163-F304-4434-AA70-D9C03E5865BA}"/>
  <bookViews>
    <workbookView xWindow="-120" yWindow="-120" windowWidth="29040" windowHeight="15840" firstSheet="1" activeTab="1" xr2:uid="{00000000-000D-0000-FFFF-FFFF00000000}"/>
  </bookViews>
  <sheets>
    <sheet name="SMMLV" sheetId="4" state="hidden" r:id="rId1"/>
    <sheet name="PLANTILLA" sheetId="5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21" i="5" l="1"/>
  <c r="R21" i="5" s="1"/>
  <c r="Q22" i="5"/>
  <c r="Q23" i="5"/>
  <c r="Q24" i="5"/>
  <c r="Q25" i="5"/>
  <c r="Q26" i="5"/>
  <c r="Q27" i="5"/>
  <c r="R27" i="5" s="1"/>
  <c r="M26" i="5"/>
  <c r="R26" i="5"/>
  <c r="M27" i="5"/>
  <c r="M21" i="5"/>
  <c r="R25" i="5" l="1"/>
  <c r="M25" i="5"/>
  <c r="R24" i="5"/>
  <c r="M24" i="5"/>
  <c r="R23" i="5"/>
  <c r="M23" i="5"/>
  <c r="R22" i="5"/>
  <c r="M22" i="5"/>
  <c r="M28" i="5" s="1"/>
  <c r="M30" i="5" l="1"/>
  <c r="R28" i="5"/>
  <c r="R30" i="5" s="1"/>
</calcChain>
</file>

<file path=xl/sharedStrings.xml><?xml version="1.0" encoding="utf-8"?>
<sst xmlns="http://schemas.openxmlformats.org/spreadsheetml/2006/main" count="37" uniqueCount="34">
  <si>
    <t>Año</t>
  </si>
  <si>
    <t>Salario Mínimo</t>
  </si>
  <si>
    <t>(Pesos Colombianos)</t>
  </si>
  <si>
    <t>Rama Judicial del Poder Público</t>
  </si>
  <si>
    <t>Consejo Superior de la Judicatura</t>
  </si>
  <si>
    <t>Dirección Ejecutiva de Administración Judicial</t>
  </si>
  <si>
    <t>VERIFICACION DE EXPERIENCIA DEL PROPONENTE</t>
  </si>
  <si>
    <t>NUMERO DE PROCESO:</t>
  </si>
  <si>
    <t>OBJETO DEL PROCESO:</t>
  </si>
  <si>
    <t xml:space="preserve">NOMBRE DEL PROPONENTE: </t>
  </si>
  <si>
    <t>Integrantes:</t>
  </si>
  <si>
    <t>N/A</t>
  </si>
  <si>
    <t>EXPERIENCIA ESPECIFICA</t>
  </si>
  <si>
    <t>OBSERVACIONES</t>
  </si>
  <si>
    <r>
      <rPr>
        <b/>
        <sz val="10"/>
        <rFont val="Arial"/>
        <family val="2"/>
      </rPr>
      <t>ID</t>
    </r>
  </si>
  <si>
    <r>
      <rPr>
        <b/>
        <sz val="10"/>
        <rFont val="Arial"/>
        <family val="2"/>
      </rPr>
      <t>No. Contrato en el RUP</t>
    </r>
  </si>
  <si>
    <t>Nombre del contratista que registra el RUP</t>
  </si>
  <si>
    <r>
      <rPr>
        <b/>
        <sz val="10"/>
        <rFont val="Arial"/>
        <family val="2"/>
      </rPr>
      <t>Nombre de la Entidad Contratante</t>
    </r>
  </si>
  <si>
    <t>EN CASO DE PROPONENTE PLURAL</t>
  </si>
  <si>
    <t>Valor reportado en el contrato en SMMLV que aparece en el RUP</t>
  </si>
  <si>
    <t>Porcentaje de Participación en el Contrato que registra el RUP</t>
  </si>
  <si>
    <t>Valor ponderado de acuerdo con la participación en el contrato en SMMLV que aparece en el RUP</t>
  </si>
  <si>
    <t>Nombre del integrante de la figura asociativa que presenta el RUP</t>
  </si>
  <si>
    <t>Objeto del Contrato</t>
  </si>
  <si>
    <t>Valor del contrato o actividades
(En pesos)</t>
  </si>
  <si>
    <t>Año de Terminación del Contrato</t>
  </si>
  <si>
    <t>Valor en SMMLV
(La conversión se realiza con el SMMLV del año
de terminación del contrato)</t>
  </si>
  <si>
    <t>Valor ponderado de acuerdo con la participación en el contrato en SMMLV</t>
  </si>
  <si>
    <t>TOTAL (SMMLV)</t>
  </si>
  <si>
    <t>SMMLV Min</t>
  </si>
  <si>
    <t>Adquirir créditos y soporte Enterprise en la infraestructura de nube pública AWS</t>
  </si>
  <si>
    <t>UNSPSC</t>
  </si>
  <si>
    <t>Máximo cinco (5) certificaciones de contratos ejecutados, terminados y relacionados en el RUP y clasificados en al menos uno de los códigos UNSPSC descritos en la siguiente tabla y cuyo objeto, alcance o actividades sea el suministro de infraestructura en AWS, así como en la prestación de servicios especializados y/o de soporte en esta plataforma (AWS Enterprise Support).</t>
  </si>
  <si>
    <t>SI-15-2025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</si>
</sst>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\ #,##0.00;[Red]\-&quot;$&quot;\ #,##0.00"/>
    <numFmt numFmtId="43" formatCode="_-* #,##0.00_-;\-* #,##0.00_-;_-* &quot;-&quot;??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i/>
      <sz val="16"/>
      <name val="Arial"/>
      <family val="2"/>
    </font>
    <font>
      <b/>
      <sz val="22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b/>
      <sz val="14"/>
      <color rgb="FF000000"/>
      <name val="Arial"/>
      <family val="2"/>
    </font>
    <font>
      <b/>
      <sz val="14"/>
      <color rgb="FFFF0000"/>
      <name val="Arial"/>
      <family val="2"/>
    </font>
    <font>
      <b/>
      <sz val="11"/>
      <color rgb="FF000000"/>
      <name val="Arial"/>
      <family val="2"/>
    </font>
    <font>
      <b/>
      <sz val="12"/>
      <color rgb="FF212529"/>
      <name val="Segoe UI"/>
      <family val="2"/>
    </font>
    <font>
      <sz val="10"/>
      <color rgb="FF212529"/>
      <name val="Segoe UI"/>
      <family val="2"/>
    </font>
    <font>
      <sz val="9"/>
      <name val="Arial"/>
      <family val="2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E0F1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/>
      <right/>
      <top style="medium">
        <color rgb="FFDEE2E6"/>
      </top>
      <bottom/>
      <diagonal/>
    </border>
    <border>
      <left/>
      <right/>
      <top/>
      <bottom style="thick">
        <color rgb="FFDEE2E6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double">
        <color indexed="64"/>
      </right>
      <top style="thin">
        <color indexed="64"/>
      </top>
      <bottom/>
      <diagonal/>
    </border>
    <border>
      <left style="thin">
        <color rgb="FF000000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dotted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indexed="64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double">
        <color rgb="FF000000"/>
      </right>
      <top style="dotted">
        <color rgb="FF000000"/>
      </top>
      <bottom style="dotted">
        <color rgb="FF000000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2" fillId="0" borderId="0"/>
    <xf numFmtId="43" fontId="1" fillId="0" borderId="0" applyFont="0" applyFill="0" applyBorder="0" applyAlignment="0" applyProtection="0"/>
  </cellStyleXfs>
  <cellXfs count="85">
    <xf numFmtId="0" fontId="0" fillId="0" borderId="0" xfId="0"/>
    <xf numFmtId="0" fontId="13" fillId="9" borderId="11" xfId="0" applyFont="1" applyFill="1" applyBorder="1" applyAlignment="1">
      <alignment horizontal="center" wrapText="1"/>
    </xf>
    <xf numFmtId="0" fontId="14" fillId="9" borderId="12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8" fontId="0" fillId="0" borderId="0" xfId="0" applyNumberFormat="1"/>
    <xf numFmtId="4" fontId="5" fillId="0" borderId="14" xfId="1" applyNumberFormat="1" applyFont="1" applyFill="1" applyBorder="1" applyAlignment="1" applyProtection="1">
      <alignment horizontal="center" vertical="center" wrapText="1"/>
      <protection locked="0"/>
    </xf>
    <xf numFmtId="9" fontId="5" fillId="0" borderId="16" xfId="2" applyFont="1" applyFill="1" applyBorder="1" applyAlignment="1" applyProtection="1">
      <alignment horizontal="center" vertical="center" wrapText="1"/>
      <protection locked="0"/>
    </xf>
    <xf numFmtId="4" fontId="5" fillId="0" borderId="32" xfId="1" applyNumberFormat="1" applyFont="1" applyFill="1" applyBorder="1" applyAlignment="1" applyProtection="1">
      <alignment horizontal="center" vertical="center" wrapText="1"/>
      <protection locked="0"/>
    </xf>
    <xf numFmtId="1" fontId="5" fillId="0" borderId="8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left" vertical="top"/>
    </xf>
    <xf numFmtId="0" fontId="0" fillId="0" borderId="5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8" fillId="0" borderId="0" xfId="0" applyFont="1" applyAlignment="1">
      <alignment horizontal="left" vertical="top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4" fillId="3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textRotation="90" wrapText="1"/>
    </xf>
    <xf numFmtId="0" fontId="2" fillId="6" borderId="8" xfId="0" applyFont="1" applyFill="1" applyBorder="1" applyAlignment="1">
      <alignment horizontal="center" vertical="center" wrapText="1"/>
    </xf>
    <xf numFmtId="1" fontId="12" fillId="3" borderId="9" xfId="0" applyNumberFormat="1" applyFont="1" applyFill="1" applyBorder="1" applyAlignment="1">
      <alignment horizontal="center" vertical="center" shrinkToFit="1"/>
    </xf>
    <xf numFmtId="2" fontId="5" fillId="3" borderId="29" xfId="0" applyNumberFormat="1" applyFont="1" applyFill="1" applyBorder="1" applyAlignment="1">
      <alignment horizontal="center" vertical="center" wrapText="1"/>
    </xf>
    <xf numFmtId="4" fontId="5" fillId="11" borderId="14" xfId="0" applyNumberFormat="1" applyFont="1" applyFill="1" applyBorder="1" applyAlignment="1">
      <alignment horizontal="center" vertical="center" wrapText="1"/>
    </xf>
    <xf numFmtId="1" fontId="12" fillId="3" borderId="10" xfId="0" applyNumberFormat="1" applyFont="1" applyFill="1" applyBorder="1" applyAlignment="1">
      <alignment horizontal="center" vertical="center" shrinkToFit="1"/>
    </xf>
    <xf numFmtId="2" fontId="5" fillId="3" borderId="21" xfId="0" applyNumberFormat="1" applyFont="1" applyFill="1" applyBorder="1" applyAlignment="1">
      <alignment horizontal="center" vertical="center" wrapText="1"/>
    </xf>
    <xf numFmtId="4" fontId="11" fillId="7" borderId="18" xfId="0" applyNumberFormat="1" applyFont="1" applyFill="1" applyBorder="1" applyAlignment="1">
      <alignment horizontal="center" vertical="center" wrapText="1"/>
    </xf>
    <xf numFmtId="4" fontId="11" fillId="7" borderId="4" xfId="0" applyNumberFormat="1" applyFont="1" applyFill="1" applyBorder="1" applyAlignment="1">
      <alignment horizontal="center" vertical="center" wrapText="1"/>
    </xf>
    <xf numFmtId="4" fontId="8" fillId="7" borderId="4" xfId="0" applyNumberFormat="1" applyFont="1" applyFill="1" applyBorder="1" applyAlignment="1">
      <alignment horizontal="center" vertical="center" wrapText="1"/>
    </xf>
    <xf numFmtId="4" fontId="11" fillId="7" borderId="2" xfId="0" applyNumberFormat="1" applyFont="1" applyFill="1" applyBorder="1" applyAlignment="1">
      <alignment horizontal="center" vertical="center" wrapText="1"/>
    </xf>
    <xf numFmtId="0" fontId="19" fillId="0" borderId="33" xfId="0" applyFont="1" applyBorder="1" applyAlignment="1">
      <alignment horizontal="center" vertical="top"/>
    </xf>
    <xf numFmtId="3" fontId="0" fillId="0" borderId="0" xfId="0" applyNumberFormat="1"/>
    <xf numFmtId="0" fontId="17" fillId="0" borderId="15" xfId="0" applyFont="1" applyBorder="1" applyAlignment="1" applyProtection="1">
      <alignment horizontal="center" vertical="center"/>
      <protection locked="0"/>
    </xf>
    <xf numFmtId="0" fontId="17" fillId="0" borderId="26" xfId="0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>
      <alignment horizontal="center" vertical="top" wrapText="1"/>
    </xf>
    <xf numFmtId="0" fontId="8" fillId="7" borderId="17" xfId="0" applyFont="1" applyFill="1" applyBorder="1" applyAlignment="1">
      <alignment horizontal="center" vertical="center"/>
    </xf>
    <xf numFmtId="0" fontId="5" fillId="0" borderId="35" xfId="0" applyFont="1" applyBorder="1" applyAlignment="1" applyProtection="1">
      <alignment horizontal="center" vertical="center" wrapText="1"/>
      <protection locked="0"/>
    </xf>
    <xf numFmtId="0" fontId="5" fillId="0" borderId="13" xfId="0" applyFont="1" applyBorder="1" applyAlignment="1" applyProtection="1">
      <alignment horizontal="center" vertical="center" wrapText="1"/>
      <protection locked="0"/>
    </xf>
    <xf numFmtId="0" fontId="5" fillId="12" borderId="36" xfId="0" applyFont="1" applyFill="1" applyBorder="1" applyAlignment="1" applyProtection="1">
      <alignment horizontal="center" vertical="center" wrapText="1"/>
      <protection locked="0"/>
    </xf>
    <xf numFmtId="0" fontId="5" fillId="12" borderId="37" xfId="0" applyFont="1" applyFill="1" applyBorder="1" applyAlignment="1" applyProtection="1">
      <alignment horizontal="center" vertical="center" wrapText="1"/>
      <protection locked="0"/>
    </xf>
    <xf numFmtId="0" fontId="5" fillId="12" borderId="38" xfId="0" applyFont="1" applyFill="1" applyBorder="1" applyAlignment="1" applyProtection="1">
      <alignment horizontal="center" vertical="center" wrapText="1"/>
      <protection locked="0"/>
    </xf>
    <xf numFmtId="0" fontId="5" fillId="12" borderId="39" xfId="0" applyFont="1" applyFill="1" applyBorder="1" applyAlignment="1" applyProtection="1">
      <alignment horizontal="center" vertical="center" wrapText="1"/>
      <protection locked="0"/>
    </xf>
    <xf numFmtId="0" fontId="5" fillId="0" borderId="38" xfId="0" applyFont="1" applyBorder="1" applyAlignment="1" applyProtection="1">
      <alignment horizontal="center" vertical="center" wrapText="1"/>
      <protection locked="0"/>
    </xf>
    <xf numFmtId="0" fontId="5" fillId="0" borderId="39" xfId="0" applyFont="1" applyBorder="1" applyAlignment="1" applyProtection="1">
      <alignment horizontal="center" vertical="center" wrapText="1"/>
      <protection locked="0"/>
    </xf>
    <xf numFmtId="0" fontId="19" fillId="0" borderId="0" xfId="0" applyFont="1" applyAlignment="1">
      <alignment horizontal="center" vertical="top"/>
    </xf>
    <xf numFmtId="0" fontId="2" fillId="6" borderId="17" xfId="0" applyFont="1" applyFill="1" applyBorder="1" applyAlignment="1">
      <alignment horizontal="center" vertical="center" wrapText="1"/>
    </xf>
    <xf numFmtId="2" fontId="5" fillId="0" borderId="24" xfId="0" applyNumberFormat="1" applyFont="1" applyBorder="1" applyAlignment="1">
      <alignment horizontal="center" vertical="center" wrapText="1"/>
    </xf>
    <xf numFmtId="2" fontId="5" fillId="0" borderId="15" xfId="0" applyNumberFormat="1" applyFont="1" applyBorder="1" applyAlignment="1">
      <alignment horizontal="center" vertical="center" wrapText="1"/>
    </xf>
    <xf numFmtId="4" fontId="8" fillId="7" borderId="34" xfId="0" applyNumberFormat="1" applyFont="1" applyFill="1" applyBorder="1" applyAlignment="1">
      <alignment horizontal="center" vertical="center"/>
    </xf>
    <xf numFmtId="0" fontId="5" fillId="0" borderId="42" xfId="0" applyFont="1" applyBorder="1" applyAlignment="1" applyProtection="1">
      <alignment horizontal="center" vertical="center" wrapText="1"/>
      <protection locked="0"/>
    </xf>
    <xf numFmtId="4" fontId="5" fillId="0" borderId="4" xfId="1" applyNumberFormat="1" applyFont="1" applyFill="1" applyBorder="1" applyAlignment="1" applyProtection="1">
      <alignment horizontal="center" vertical="center" wrapText="1"/>
      <protection locked="0"/>
    </xf>
    <xf numFmtId="9" fontId="5" fillId="0" borderId="4" xfId="2" applyFont="1" applyFill="1" applyBorder="1" applyAlignment="1" applyProtection="1">
      <alignment horizontal="center" vertical="center" wrapText="1"/>
      <protection locked="0"/>
    </xf>
    <xf numFmtId="0" fontId="13" fillId="9" borderId="11" xfId="0" applyFont="1" applyFill="1" applyBorder="1" applyAlignment="1">
      <alignment horizontal="center" wrapText="1"/>
    </xf>
    <xf numFmtId="0" fontId="13" fillId="9" borderId="12" xfId="0" applyFont="1" applyFill="1" applyBorder="1" applyAlignment="1">
      <alignment horizontal="center" wrapText="1"/>
    </xf>
    <xf numFmtId="0" fontId="9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9" fillId="4" borderId="0" xfId="0" quotePrefix="1" applyFont="1" applyFill="1" applyAlignment="1">
      <alignment horizontal="center" vertical="center" wrapText="1"/>
    </xf>
    <xf numFmtId="0" fontId="8" fillId="2" borderId="0" xfId="0" applyFont="1" applyFill="1" applyAlignment="1" applyProtection="1">
      <alignment horizontal="center" vertical="center" wrapText="1"/>
      <protection locked="0"/>
    </xf>
    <xf numFmtId="0" fontId="3" fillId="8" borderId="2" xfId="0" applyFont="1" applyFill="1" applyBorder="1" applyAlignment="1">
      <alignment horizontal="center" vertical="center" wrapText="1"/>
    </xf>
    <xf numFmtId="0" fontId="3" fillId="8" borderId="3" xfId="0" applyFont="1" applyFill="1" applyBorder="1" applyAlignment="1">
      <alignment horizontal="center" vertical="center" wrapText="1"/>
    </xf>
    <xf numFmtId="0" fontId="3" fillId="8" borderId="43" xfId="0" applyFont="1" applyFill="1" applyBorder="1" applyAlignment="1">
      <alignment horizontal="center" vertical="center" wrapText="1"/>
    </xf>
    <xf numFmtId="0" fontId="0" fillId="10" borderId="4" xfId="0" applyFill="1" applyBorder="1" applyAlignment="1">
      <alignment horizontal="center" vertical="top"/>
    </xf>
    <xf numFmtId="0" fontId="0" fillId="10" borderId="2" xfId="0" applyFill="1" applyBorder="1" applyAlignment="1">
      <alignment horizontal="center" vertical="top"/>
    </xf>
    <xf numFmtId="0" fontId="8" fillId="7" borderId="17" xfId="0" applyFont="1" applyFill="1" applyBorder="1" applyAlignment="1">
      <alignment horizontal="center" vertical="center"/>
    </xf>
    <xf numFmtId="0" fontId="8" fillId="7" borderId="43" xfId="0" applyFont="1" applyFill="1" applyBorder="1" applyAlignment="1">
      <alignment horizontal="center" vertical="center"/>
    </xf>
    <xf numFmtId="0" fontId="8" fillId="7" borderId="4" xfId="0" applyFont="1" applyFill="1" applyBorder="1" applyAlignment="1">
      <alignment horizontal="center" vertical="center"/>
    </xf>
    <xf numFmtId="0" fontId="16" fillId="2" borderId="28" xfId="0" applyFont="1" applyFill="1" applyBorder="1" applyAlignment="1">
      <alignment horizontal="center" vertical="center"/>
    </xf>
    <xf numFmtId="0" fontId="16" fillId="2" borderId="15" xfId="0" applyFont="1" applyFill="1" applyBorder="1" applyAlignment="1">
      <alignment horizontal="center" vertical="center"/>
    </xf>
    <xf numFmtId="0" fontId="16" fillId="2" borderId="22" xfId="0" applyFont="1" applyFill="1" applyBorder="1" applyAlignment="1">
      <alignment horizontal="center" vertical="center"/>
    </xf>
    <xf numFmtId="0" fontId="3" fillId="6" borderId="8" xfId="0" applyFont="1" applyFill="1" applyBorder="1" applyAlignment="1">
      <alignment horizontal="center" vertical="center" wrapText="1"/>
    </xf>
    <xf numFmtId="0" fontId="3" fillId="6" borderId="27" xfId="0" applyFont="1" applyFill="1" applyBorder="1" applyAlignment="1">
      <alignment horizontal="center" vertical="center" wrapText="1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2" fillId="6" borderId="44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wrapText="1"/>
    </xf>
    <xf numFmtId="0" fontId="2" fillId="6" borderId="6" xfId="0" applyFont="1" applyFill="1" applyBorder="1" applyAlignment="1">
      <alignment horizontal="center" vertical="center" wrapText="1"/>
    </xf>
    <xf numFmtId="0" fontId="2" fillId="6" borderId="19" xfId="0" applyFont="1" applyFill="1" applyBorder="1" applyAlignment="1">
      <alignment horizontal="center" vertical="center" wrapText="1"/>
    </xf>
    <xf numFmtId="0" fontId="2" fillId="6" borderId="20" xfId="0" applyFont="1" applyFill="1" applyBorder="1" applyAlignment="1">
      <alignment horizontal="center" vertical="center" wrapText="1"/>
    </xf>
    <xf numFmtId="0" fontId="10" fillId="5" borderId="40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10" fillId="5" borderId="23" xfId="0" applyFont="1" applyFill="1" applyBorder="1" applyAlignment="1">
      <alignment horizontal="center" vertical="center" wrapText="1"/>
    </xf>
    <xf numFmtId="0" fontId="15" fillId="6" borderId="41" xfId="0" applyFont="1" applyFill="1" applyBorder="1" applyAlignment="1">
      <alignment horizontal="center" vertical="center" wrapText="1"/>
    </xf>
    <xf numFmtId="0" fontId="15" fillId="6" borderId="30" xfId="0" applyFont="1" applyFill="1" applyBorder="1" applyAlignment="1">
      <alignment horizontal="center" vertical="center" wrapText="1"/>
    </xf>
    <xf numFmtId="0" fontId="15" fillId="6" borderId="31" xfId="0" applyFont="1" applyFill="1" applyBorder="1" applyAlignment="1">
      <alignment horizontal="center" vertical="center" wrapText="1"/>
    </xf>
  </cellXfs>
  <cellStyles count="6">
    <cellStyle name="Millares" xfId="1" builtinId="3"/>
    <cellStyle name="Millares 2" xfId="5" xr:uid="{00000000-0005-0000-0000-000001000000}"/>
    <cellStyle name="Normal" xfId="0" builtinId="0"/>
    <cellStyle name="Normal 10 2" xfId="4" xr:uid="{00000000-0005-0000-0000-000003000000}"/>
    <cellStyle name="Normal 3" xfId="3" xr:uid="{00000000-0005-0000-0000-000004000000}"/>
    <cellStyle name="Porcentaje" xfId="2" builtinId="5"/>
  </cellStyles>
  <dxfs count="6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/>
      </font>
    </dxf>
    <dxf>
      <font>
        <color theme="9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134472</xdr:colOff>
      <xdr:row>0</xdr:row>
      <xdr:rowOff>136289</xdr:rowOff>
    </xdr:from>
    <xdr:to>
      <xdr:col>3</xdr:col>
      <xdr:colOff>12371</xdr:colOff>
      <xdr:row>4</xdr:row>
      <xdr:rowOff>217714</xdr:rowOff>
    </xdr:to>
    <xdr:pic>
      <xdr:nvPicPr>
        <xdr:cNvPr id="2" name="Imagen 1" descr="Logo CSJ RGB_01">
          <a:extLst>
            <a:ext uri="{FF2B5EF4-FFF2-40B4-BE49-F238E27FC236}">
              <a16:creationId xmlns:a16="http://schemas.microsoft.com/office/drawing/2014/main" id="{BF14B060-72CF-45F6-99EA-677D73AFB5C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472" y="136289"/>
          <a:ext cx="3364049" cy="1043450"/>
        </a:xfrm>
        <a:prstGeom prst="rect">
          <a:avLst/>
        </a:prstGeom>
        <a:noFill/>
        <a:ln>
          <a:solidFill>
            <a:schemeClr val="tx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44"/>
  <sheetViews>
    <sheetView topLeftCell="A22" workbookViewId="0">
      <selection activeCell="A3" sqref="A3"/>
    </sheetView>
  </sheetViews>
  <sheetFormatPr baseColWidth="10" defaultColWidth="11.42578125" defaultRowHeight="15" x14ac:dyDescent="0.25"/>
  <cols>
    <col min="2" max="2" width="14.28515625" bestFit="1" customWidth="1"/>
  </cols>
  <sheetData>
    <row r="1" spans="1:2" ht="34.5" x14ac:dyDescent="0.3">
      <c r="A1" s="51" t="s">
        <v>0</v>
      </c>
      <c r="B1" s="1" t="s">
        <v>1</v>
      </c>
    </row>
    <row r="2" spans="1:2" ht="29.25" thickBot="1" x14ac:dyDescent="0.3">
      <c r="A2" s="52"/>
      <c r="B2" s="2" t="s">
        <v>2</v>
      </c>
    </row>
    <row r="3" spans="1:2" ht="15.75" thickTop="1" x14ac:dyDescent="0.25">
      <c r="A3" s="3">
        <v>2025</v>
      </c>
      <c r="B3" s="4">
        <v>1423500</v>
      </c>
    </row>
    <row r="4" spans="1:2" x14ac:dyDescent="0.25">
      <c r="A4" s="3">
        <v>2024</v>
      </c>
      <c r="B4" s="4">
        <v>1300000</v>
      </c>
    </row>
    <row r="5" spans="1:2" x14ac:dyDescent="0.25">
      <c r="A5" s="3">
        <v>2023</v>
      </c>
      <c r="B5" s="4">
        <v>1160000</v>
      </c>
    </row>
    <row r="6" spans="1:2" x14ac:dyDescent="0.25">
      <c r="A6" s="3">
        <v>2022</v>
      </c>
      <c r="B6" s="4">
        <v>1000000</v>
      </c>
    </row>
    <row r="7" spans="1:2" x14ac:dyDescent="0.25">
      <c r="A7" s="3">
        <v>2021</v>
      </c>
      <c r="B7" s="4">
        <v>908526</v>
      </c>
    </row>
    <row r="8" spans="1:2" x14ac:dyDescent="0.25">
      <c r="A8" s="3">
        <v>2020</v>
      </c>
      <c r="B8" s="4">
        <v>877803</v>
      </c>
    </row>
    <row r="9" spans="1:2" x14ac:dyDescent="0.25">
      <c r="A9" s="3">
        <v>2019</v>
      </c>
      <c r="B9" s="4">
        <v>828116</v>
      </c>
    </row>
    <row r="10" spans="1:2" x14ac:dyDescent="0.25">
      <c r="A10" s="3">
        <v>2018</v>
      </c>
      <c r="B10" s="4">
        <v>781242</v>
      </c>
    </row>
    <row r="11" spans="1:2" x14ac:dyDescent="0.25">
      <c r="A11" s="3">
        <v>2017</v>
      </c>
      <c r="B11" s="4">
        <v>737717</v>
      </c>
    </row>
    <row r="12" spans="1:2" x14ac:dyDescent="0.25">
      <c r="A12" s="3">
        <v>2016</v>
      </c>
      <c r="B12" s="4">
        <v>689455</v>
      </c>
    </row>
    <row r="13" spans="1:2" x14ac:dyDescent="0.25">
      <c r="A13" s="3">
        <v>2015</v>
      </c>
      <c r="B13" s="4">
        <v>644350</v>
      </c>
    </row>
    <row r="14" spans="1:2" x14ac:dyDescent="0.25">
      <c r="A14" s="3">
        <v>2014</v>
      </c>
      <c r="B14" s="4">
        <v>616000</v>
      </c>
    </row>
    <row r="15" spans="1:2" x14ac:dyDescent="0.25">
      <c r="A15" s="3">
        <v>2013</v>
      </c>
      <c r="B15" s="4">
        <v>589500</v>
      </c>
    </row>
    <row r="16" spans="1:2" x14ac:dyDescent="0.25">
      <c r="A16" s="3">
        <v>2012</v>
      </c>
      <c r="B16" s="4">
        <v>566700</v>
      </c>
    </row>
    <row r="17" spans="1:2" x14ac:dyDescent="0.25">
      <c r="A17" s="3">
        <v>2011</v>
      </c>
      <c r="B17" s="4">
        <v>535600</v>
      </c>
    </row>
    <row r="18" spans="1:2" x14ac:dyDescent="0.25">
      <c r="A18" s="3">
        <v>2010</v>
      </c>
      <c r="B18" s="4">
        <v>515000</v>
      </c>
    </row>
    <row r="19" spans="1:2" x14ac:dyDescent="0.25">
      <c r="A19" s="3">
        <v>2009</v>
      </c>
      <c r="B19" s="4">
        <v>496900</v>
      </c>
    </row>
    <row r="20" spans="1:2" x14ac:dyDescent="0.25">
      <c r="A20" s="3">
        <v>2008</v>
      </c>
      <c r="B20" s="4">
        <v>461500</v>
      </c>
    </row>
    <row r="21" spans="1:2" x14ac:dyDescent="0.25">
      <c r="A21" s="3">
        <v>2007</v>
      </c>
      <c r="B21" s="4">
        <v>433700</v>
      </c>
    </row>
    <row r="22" spans="1:2" x14ac:dyDescent="0.25">
      <c r="A22" s="3">
        <v>2006</v>
      </c>
      <c r="B22" s="4">
        <v>408000</v>
      </c>
    </row>
    <row r="23" spans="1:2" x14ac:dyDescent="0.25">
      <c r="A23" s="3">
        <v>2005</v>
      </c>
      <c r="B23" s="4">
        <v>381500</v>
      </c>
    </row>
    <row r="24" spans="1:2" x14ac:dyDescent="0.25">
      <c r="A24" s="3">
        <v>2004</v>
      </c>
      <c r="B24" s="4">
        <v>358000</v>
      </c>
    </row>
    <row r="25" spans="1:2" x14ac:dyDescent="0.25">
      <c r="A25" s="3">
        <v>2003</v>
      </c>
      <c r="B25" s="4">
        <v>332000</v>
      </c>
    </row>
    <row r="26" spans="1:2" x14ac:dyDescent="0.25">
      <c r="A26" s="3">
        <v>2002</v>
      </c>
      <c r="B26" s="4">
        <v>309000</v>
      </c>
    </row>
    <row r="27" spans="1:2" x14ac:dyDescent="0.25">
      <c r="A27" s="3">
        <v>2001</v>
      </c>
      <c r="B27" s="4">
        <v>286000</v>
      </c>
    </row>
    <row r="28" spans="1:2" x14ac:dyDescent="0.25">
      <c r="A28" s="3">
        <v>2000</v>
      </c>
      <c r="B28" s="4">
        <v>260100</v>
      </c>
    </row>
    <row r="29" spans="1:2" x14ac:dyDescent="0.25">
      <c r="A29" s="3">
        <v>1999</v>
      </c>
      <c r="B29" s="4">
        <v>236460</v>
      </c>
    </row>
    <row r="30" spans="1:2" x14ac:dyDescent="0.25">
      <c r="A30" s="3">
        <v>1998</v>
      </c>
      <c r="B30" s="4">
        <v>203826</v>
      </c>
    </row>
    <row r="31" spans="1:2" x14ac:dyDescent="0.25">
      <c r="A31" s="3">
        <v>1997</v>
      </c>
      <c r="B31" s="4">
        <v>172005</v>
      </c>
    </row>
    <row r="32" spans="1:2" x14ac:dyDescent="0.25">
      <c r="A32" s="3">
        <v>1996</v>
      </c>
      <c r="B32" s="4">
        <v>142125</v>
      </c>
    </row>
    <row r="33" spans="1:2" x14ac:dyDescent="0.25">
      <c r="A33" s="3">
        <v>1995</v>
      </c>
      <c r="B33" s="4">
        <v>118934</v>
      </c>
    </row>
    <row r="34" spans="1:2" x14ac:dyDescent="0.25">
      <c r="A34" s="3">
        <v>1994</v>
      </c>
      <c r="B34" s="4">
        <v>98700</v>
      </c>
    </row>
    <row r="35" spans="1:2" x14ac:dyDescent="0.25">
      <c r="A35" s="3">
        <v>1993</v>
      </c>
      <c r="B35" s="4">
        <v>81510</v>
      </c>
    </row>
    <row r="36" spans="1:2" x14ac:dyDescent="0.25">
      <c r="A36" s="3">
        <v>1992</v>
      </c>
      <c r="B36" s="4">
        <v>65190</v>
      </c>
    </row>
    <row r="37" spans="1:2" x14ac:dyDescent="0.25">
      <c r="A37" s="3">
        <v>1991</v>
      </c>
      <c r="B37" s="4">
        <v>51720</v>
      </c>
    </row>
    <row r="38" spans="1:2" x14ac:dyDescent="0.25">
      <c r="A38" s="3">
        <v>1990</v>
      </c>
      <c r="B38" s="4">
        <v>41025</v>
      </c>
    </row>
    <row r="39" spans="1:2" x14ac:dyDescent="0.25">
      <c r="A39" s="3">
        <v>1989</v>
      </c>
      <c r="B39" s="4">
        <v>32560</v>
      </c>
    </row>
    <row r="40" spans="1:2" x14ac:dyDescent="0.25">
      <c r="A40" s="3">
        <v>1988</v>
      </c>
      <c r="B40" s="4">
        <v>25637</v>
      </c>
    </row>
    <row r="41" spans="1:2" x14ac:dyDescent="0.25">
      <c r="A41" s="3">
        <v>1987</v>
      </c>
      <c r="B41" s="4">
        <v>20510</v>
      </c>
    </row>
    <row r="42" spans="1:2" x14ac:dyDescent="0.25">
      <c r="A42" s="3">
        <v>1986</v>
      </c>
      <c r="B42" s="4">
        <v>16811</v>
      </c>
    </row>
    <row r="43" spans="1:2" x14ac:dyDescent="0.25">
      <c r="A43" s="3">
        <v>1985</v>
      </c>
      <c r="B43" s="4">
        <v>13558</v>
      </c>
    </row>
    <row r="44" spans="1:2" x14ac:dyDescent="0.25">
      <c r="A44" s="3">
        <v>1984</v>
      </c>
      <c r="B44" s="4">
        <v>11298</v>
      </c>
    </row>
  </sheetData>
  <mergeCells count="1">
    <mergeCell ref="A1:A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S33"/>
  <sheetViews>
    <sheetView tabSelected="1" zoomScale="70" zoomScaleNormal="70" workbookViewId="0">
      <selection activeCell="A10" sqref="A10:S10"/>
    </sheetView>
  </sheetViews>
  <sheetFormatPr baseColWidth="10" defaultColWidth="8" defaultRowHeight="15" x14ac:dyDescent="0.25"/>
  <cols>
    <col min="1" max="1" width="7" style="9" customWidth="1"/>
    <col min="2" max="2" width="16.85546875" style="9" customWidth="1"/>
    <col min="3" max="3" width="28.42578125" style="9" customWidth="1"/>
    <col min="4" max="4" width="28" style="9" customWidth="1"/>
    <col min="5" max="5" width="30.28515625" style="9" customWidth="1"/>
    <col min="6" max="6" width="7" style="9" bestFit="1" customWidth="1"/>
    <col min="7" max="10" width="7" style="9" customWidth="1"/>
    <col min="11" max="12" width="17.7109375" style="9" customWidth="1"/>
    <col min="13" max="13" width="20.85546875" style="9" customWidth="1"/>
    <col min="14" max="14" width="29.28515625" style="9" customWidth="1"/>
    <col min="15" max="15" width="29.42578125" style="9" customWidth="1"/>
    <col min="16" max="16" width="12.7109375" style="9" customWidth="1"/>
    <col min="17" max="17" width="23" style="9" customWidth="1"/>
    <col min="18" max="18" width="18" style="9" customWidth="1"/>
    <col min="19" max="19" width="37.7109375" style="9" customWidth="1"/>
    <col min="20" max="16384" width="8" style="9"/>
  </cols>
  <sheetData>
    <row r="2" spans="1:19" ht="20.25" customHeight="1" x14ac:dyDescent="0.25">
      <c r="A2" s="54" t="s">
        <v>3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</row>
    <row r="3" spans="1:19" ht="20.25" customHeight="1" x14ac:dyDescent="0.25">
      <c r="A3" s="54" t="s">
        <v>4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</row>
    <row r="4" spans="1:19" ht="20.25" customHeight="1" x14ac:dyDescent="0.25">
      <c r="A4" s="54" t="s">
        <v>5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</row>
    <row r="5" spans="1:19" ht="20.25" x14ac:dyDescent="0.25">
      <c r="A5" s="54"/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33"/>
    </row>
    <row r="6" spans="1:19" x14ac:dyDescent="0.25">
      <c r="A6" s="10"/>
      <c r="B6" s="11"/>
      <c r="C6" s="11"/>
      <c r="D6" s="11"/>
      <c r="E6" s="11"/>
    </row>
    <row r="7" spans="1:19" ht="27.75" customHeight="1" x14ac:dyDescent="0.25">
      <c r="A7" s="55" t="s">
        <v>6</v>
      </c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</row>
    <row r="8" spans="1:19" s="12" customFormat="1" ht="27.75" customHeight="1" x14ac:dyDescent="0.25">
      <c r="A8" s="53" t="s">
        <v>7</v>
      </c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</row>
    <row r="9" spans="1:19" ht="43.5" customHeight="1" x14ac:dyDescent="0.25">
      <c r="A9" s="56" t="s">
        <v>33</v>
      </c>
      <c r="B9" s="56"/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  <c r="R9" s="56"/>
      <c r="S9" s="56"/>
    </row>
    <row r="10" spans="1:19" s="12" customFormat="1" ht="27.75" customHeight="1" x14ac:dyDescent="0.25">
      <c r="A10" s="53" t="s">
        <v>8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</row>
    <row r="11" spans="1:19" ht="43.5" customHeight="1" x14ac:dyDescent="0.25">
      <c r="A11" s="57" t="s">
        <v>30</v>
      </c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</row>
    <row r="12" spans="1:19" s="12" customFormat="1" ht="27.75" customHeight="1" x14ac:dyDescent="0.25">
      <c r="A12" s="53" t="s">
        <v>9</v>
      </c>
      <c r="B12" s="53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</row>
    <row r="13" spans="1:19" ht="35.25" customHeight="1" x14ac:dyDescent="0.25">
      <c r="A13" s="58"/>
      <c r="B13" s="58"/>
      <c r="C13" s="58"/>
      <c r="D13" s="58"/>
      <c r="E13" s="58"/>
      <c r="F13" s="58"/>
      <c r="G13" s="58"/>
      <c r="H13" s="58"/>
      <c r="I13" s="58"/>
      <c r="J13" s="58"/>
      <c r="K13" s="58"/>
      <c r="L13" s="58"/>
      <c r="M13" s="58"/>
      <c r="N13" s="58"/>
      <c r="O13" s="58"/>
      <c r="P13" s="58"/>
      <c r="Q13" s="58"/>
      <c r="R13" s="58"/>
      <c r="S13" s="58"/>
    </row>
    <row r="14" spans="1:19" ht="19.5" customHeight="1" x14ac:dyDescent="0.25">
      <c r="A14" s="53" t="s">
        <v>10</v>
      </c>
      <c r="B14" s="53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</row>
    <row r="15" spans="1:19" ht="35.25" customHeight="1" x14ac:dyDescent="0.25">
      <c r="A15" s="58" t="s">
        <v>11</v>
      </c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58"/>
    </row>
    <row r="16" spans="1:19" ht="35.25" customHeight="1" x14ac:dyDescent="0.25">
      <c r="A16" s="58" t="s">
        <v>11</v>
      </c>
      <c r="B16" s="58"/>
      <c r="C16" s="58"/>
      <c r="D16" s="58"/>
      <c r="E16" s="58"/>
      <c r="F16" s="58"/>
      <c r="G16" s="58"/>
      <c r="H16" s="58"/>
      <c r="I16" s="58"/>
      <c r="J16" s="58"/>
      <c r="K16" s="58"/>
      <c r="L16" s="58"/>
      <c r="M16" s="58"/>
      <c r="N16" s="58"/>
      <c r="O16" s="58"/>
      <c r="P16" s="58"/>
      <c r="Q16" s="58"/>
      <c r="R16" s="58"/>
      <c r="S16" s="58"/>
    </row>
    <row r="17" spans="1:19" x14ac:dyDescent="0.25">
      <c r="A17" s="10"/>
      <c r="B17" s="11"/>
      <c r="C17" s="11"/>
      <c r="D17" s="11"/>
      <c r="E17" s="11"/>
    </row>
    <row r="18" spans="1:19" ht="56.25" customHeight="1" x14ac:dyDescent="0.25">
      <c r="A18" s="13"/>
      <c r="B18" s="14"/>
      <c r="C18" s="14"/>
      <c r="D18" s="14"/>
      <c r="E18" s="14"/>
      <c r="F18" s="79" t="s">
        <v>12</v>
      </c>
      <c r="G18" s="80"/>
      <c r="H18" s="80"/>
      <c r="I18" s="80"/>
      <c r="J18" s="80"/>
      <c r="K18" s="80"/>
      <c r="L18" s="80"/>
      <c r="M18" s="80"/>
      <c r="N18" s="80"/>
      <c r="O18" s="80"/>
      <c r="P18" s="80"/>
      <c r="Q18" s="80"/>
      <c r="R18" s="81"/>
      <c r="S18" s="67" t="s">
        <v>13</v>
      </c>
    </row>
    <row r="19" spans="1:19" s="16" customFormat="1" ht="51" customHeight="1" x14ac:dyDescent="0.25">
      <c r="A19" s="70" t="s">
        <v>14</v>
      </c>
      <c r="B19" s="70" t="s">
        <v>15</v>
      </c>
      <c r="C19" s="70" t="s">
        <v>16</v>
      </c>
      <c r="D19" s="70" t="s">
        <v>17</v>
      </c>
      <c r="E19" s="15" t="s">
        <v>18</v>
      </c>
      <c r="F19" s="59" t="s">
        <v>31</v>
      </c>
      <c r="G19" s="60"/>
      <c r="H19" s="60"/>
      <c r="I19" s="60"/>
      <c r="J19" s="61"/>
      <c r="K19" s="74" t="s">
        <v>19</v>
      </c>
      <c r="L19" s="76" t="s">
        <v>20</v>
      </c>
      <c r="M19" s="77" t="s">
        <v>21</v>
      </c>
      <c r="N19" s="82" t="s">
        <v>32</v>
      </c>
      <c r="O19" s="83"/>
      <c r="P19" s="83"/>
      <c r="Q19" s="83"/>
      <c r="R19" s="84"/>
      <c r="S19" s="68"/>
    </row>
    <row r="20" spans="1:19" s="16" customFormat="1" ht="108.75" customHeight="1" x14ac:dyDescent="0.25">
      <c r="A20" s="71"/>
      <c r="B20" s="71"/>
      <c r="C20" s="71"/>
      <c r="D20" s="71"/>
      <c r="E20" s="17" t="s">
        <v>22</v>
      </c>
      <c r="F20" s="18">
        <v>81111800</v>
      </c>
      <c r="G20" s="18">
        <v>81112000</v>
      </c>
      <c r="H20" s="18">
        <v>81112100</v>
      </c>
      <c r="I20" s="18">
        <v>81112400</v>
      </c>
      <c r="J20" s="18">
        <v>81112500</v>
      </c>
      <c r="K20" s="75"/>
      <c r="L20" s="75"/>
      <c r="M20" s="78"/>
      <c r="N20" s="44" t="s">
        <v>23</v>
      </c>
      <c r="O20" s="19" t="s">
        <v>24</v>
      </c>
      <c r="P20" s="19" t="s">
        <v>25</v>
      </c>
      <c r="Q20" s="19" t="s">
        <v>26</v>
      </c>
      <c r="R20" s="19" t="s">
        <v>27</v>
      </c>
      <c r="S20" s="69"/>
    </row>
    <row r="21" spans="1:19" x14ac:dyDescent="0.25">
      <c r="A21" s="20">
        <v>1</v>
      </c>
      <c r="B21" s="37"/>
      <c r="C21" s="37"/>
      <c r="D21" s="37"/>
      <c r="E21" s="38"/>
      <c r="F21" s="35"/>
      <c r="G21" s="35"/>
      <c r="H21" s="35"/>
      <c r="I21" s="35"/>
      <c r="J21" s="35"/>
      <c r="K21" s="5"/>
      <c r="L21" s="6"/>
      <c r="M21" s="21">
        <f>ROUND(K21*L21,2)</f>
        <v>0</v>
      </c>
      <c r="N21" s="45"/>
      <c r="O21" s="7"/>
      <c r="P21" s="8"/>
      <c r="Q21" s="22" t="e">
        <f>ROUND(O21/(VLOOKUP(P21,SMMLV!$A$3:$B$44,2,FALSE)),2)</f>
        <v>#N/A</v>
      </c>
      <c r="R21" s="21" t="e">
        <f>ROUND(Q21*L21,2)</f>
        <v>#N/A</v>
      </c>
      <c r="S21" s="32"/>
    </row>
    <row r="22" spans="1:19" x14ac:dyDescent="0.25">
      <c r="A22" s="23">
        <v>2</v>
      </c>
      <c r="B22" s="39"/>
      <c r="C22" s="39"/>
      <c r="D22" s="39"/>
      <c r="E22" s="40"/>
      <c r="F22" s="36"/>
      <c r="G22" s="48"/>
      <c r="H22" s="48"/>
      <c r="I22" s="48"/>
      <c r="J22" s="48"/>
      <c r="K22" s="49"/>
      <c r="L22" s="50"/>
      <c r="M22" s="24">
        <f t="shared" ref="M22:M27" si="0">ROUND(K22*L22,2)</f>
        <v>0</v>
      </c>
      <c r="N22" s="46"/>
      <c r="O22" s="7"/>
      <c r="P22" s="8"/>
      <c r="Q22" s="22" t="e">
        <f>ROUND(O22/(VLOOKUP(P22,SMMLV!$A$3:$B$44,2,FALSE)),2)</f>
        <v>#N/A</v>
      </c>
      <c r="R22" s="24" t="e">
        <f t="shared" ref="R22:R27" si="1">ROUND(Q22*L22,2)</f>
        <v>#N/A</v>
      </c>
      <c r="S22" s="31"/>
    </row>
    <row r="23" spans="1:19" x14ac:dyDescent="0.25">
      <c r="A23" s="23">
        <v>3</v>
      </c>
      <c r="B23" s="41"/>
      <c r="C23" s="41"/>
      <c r="D23" s="41"/>
      <c r="E23" s="42"/>
      <c r="F23" s="36"/>
      <c r="G23" s="48"/>
      <c r="H23" s="48"/>
      <c r="I23" s="48"/>
      <c r="J23" s="48"/>
      <c r="K23" s="49"/>
      <c r="L23" s="50"/>
      <c r="M23" s="24">
        <f t="shared" si="0"/>
        <v>0</v>
      </c>
      <c r="N23" s="46"/>
      <c r="O23" s="7"/>
      <c r="P23" s="8"/>
      <c r="Q23" s="22" t="e">
        <f>ROUND(O23/(VLOOKUP(P23,SMMLV!$A$3:$B$44,2,FALSE)),2)</f>
        <v>#N/A</v>
      </c>
      <c r="R23" s="24" t="e">
        <f t="shared" si="1"/>
        <v>#N/A</v>
      </c>
      <c r="S23" s="31"/>
    </row>
    <row r="24" spans="1:19" x14ac:dyDescent="0.25">
      <c r="A24" s="23">
        <v>4</v>
      </c>
      <c r="B24" s="41"/>
      <c r="C24" s="41"/>
      <c r="D24" s="41"/>
      <c r="E24" s="42"/>
      <c r="F24" s="36"/>
      <c r="G24" s="48"/>
      <c r="H24" s="48"/>
      <c r="I24" s="48"/>
      <c r="J24" s="48"/>
      <c r="K24" s="49"/>
      <c r="L24" s="50"/>
      <c r="M24" s="24">
        <f t="shared" si="0"/>
        <v>0</v>
      </c>
      <c r="N24" s="46"/>
      <c r="O24" s="7"/>
      <c r="P24" s="8"/>
      <c r="Q24" s="22" t="e">
        <f>ROUND(O24/(VLOOKUP(P24,SMMLV!$A$3:$B$44,2,FALSE)),2)</f>
        <v>#N/A</v>
      </c>
      <c r="R24" s="24" t="e">
        <f t="shared" si="1"/>
        <v>#N/A</v>
      </c>
      <c r="S24" s="31"/>
    </row>
    <row r="25" spans="1:19" ht="15" customHeight="1" x14ac:dyDescent="0.25">
      <c r="A25" s="23">
        <v>5</v>
      </c>
      <c r="B25" s="41"/>
      <c r="C25" s="41"/>
      <c r="D25" s="41"/>
      <c r="E25" s="42"/>
      <c r="F25" s="36"/>
      <c r="G25" s="48"/>
      <c r="H25" s="48"/>
      <c r="I25" s="48"/>
      <c r="J25" s="48"/>
      <c r="K25" s="49"/>
      <c r="L25" s="50"/>
      <c r="M25" s="24">
        <f t="shared" si="0"/>
        <v>0</v>
      </c>
      <c r="N25" s="46"/>
      <c r="O25" s="7"/>
      <c r="P25" s="8"/>
      <c r="Q25" s="22" t="e">
        <f>ROUND(O25/(VLOOKUP(P25,SMMLV!$A$3:$B$44,2,FALSE)),2)</f>
        <v>#N/A</v>
      </c>
      <c r="R25" s="24" t="e">
        <f t="shared" si="1"/>
        <v>#N/A</v>
      </c>
      <c r="S25" s="31"/>
    </row>
    <row r="26" spans="1:19" ht="15" customHeight="1" x14ac:dyDescent="0.25">
      <c r="A26" s="23">
        <v>6</v>
      </c>
      <c r="B26" s="41"/>
      <c r="C26" s="41"/>
      <c r="D26" s="41"/>
      <c r="E26" s="42"/>
      <c r="F26" s="36"/>
      <c r="G26" s="48"/>
      <c r="H26" s="48"/>
      <c r="I26" s="48"/>
      <c r="J26" s="48"/>
      <c r="K26" s="49"/>
      <c r="L26" s="50"/>
      <c r="M26" s="24">
        <f t="shared" si="0"/>
        <v>0</v>
      </c>
      <c r="N26" s="46"/>
      <c r="O26" s="7"/>
      <c r="P26" s="8"/>
      <c r="Q26" s="22" t="e">
        <f>ROUND(O26/(VLOOKUP(P26,SMMLV!$A$3:$B$44,2,FALSE)),2)</f>
        <v>#N/A</v>
      </c>
      <c r="R26" s="24" t="e">
        <f t="shared" si="1"/>
        <v>#N/A</v>
      </c>
      <c r="S26" s="31"/>
    </row>
    <row r="27" spans="1:19" ht="15" customHeight="1" x14ac:dyDescent="0.25">
      <c r="A27" s="23">
        <v>7</v>
      </c>
      <c r="B27" s="41"/>
      <c r="C27" s="41"/>
      <c r="D27" s="41"/>
      <c r="E27" s="42"/>
      <c r="F27" s="36"/>
      <c r="G27" s="36"/>
      <c r="H27" s="36"/>
      <c r="I27" s="36"/>
      <c r="J27" s="36"/>
      <c r="K27" s="49"/>
      <c r="L27" s="50"/>
      <c r="M27" s="24">
        <f t="shared" si="0"/>
        <v>0</v>
      </c>
      <c r="N27" s="46"/>
      <c r="O27" s="7"/>
      <c r="P27" s="8"/>
      <c r="Q27" s="22" t="e">
        <f>ROUND(O27/(VLOOKUP(P27,SMMLV!$A$3:$B$44,2,FALSE)),2)</f>
        <v>#N/A</v>
      </c>
      <c r="R27" s="24" t="e">
        <f t="shared" si="1"/>
        <v>#N/A</v>
      </c>
      <c r="S27" s="31"/>
    </row>
    <row r="28" spans="1:19" ht="33.75" customHeight="1" x14ac:dyDescent="0.25">
      <c r="A28" s="62"/>
      <c r="B28" s="62"/>
      <c r="C28" s="62"/>
      <c r="D28" s="62"/>
      <c r="E28" s="63"/>
      <c r="F28" s="64" t="s">
        <v>28</v>
      </c>
      <c r="G28" s="65"/>
      <c r="H28" s="65"/>
      <c r="I28" s="65"/>
      <c r="J28" s="65"/>
      <c r="K28" s="66"/>
      <c r="L28" s="66"/>
      <c r="M28" s="25">
        <f>SUM(M21:M27)</f>
        <v>0</v>
      </c>
      <c r="N28" s="28"/>
      <c r="O28" s="26"/>
      <c r="P28" s="26"/>
      <c r="Q28" s="27" t="s">
        <v>28</v>
      </c>
      <c r="R28" s="28">
        <f>_xlfn.AGGREGATE(9,6,R21:R27)</f>
        <v>0</v>
      </c>
      <c r="S28" s="72"/>
    </row>
    <row r="29" spans="1:19" ht="33.75" customHeight="1" thickBot="1" x14ac:dyDescent="0.3">
      <c r="A29" s="62"/>
      <c r="B29" s="62"/>
      <c r="C29" s="62"/>
      <c r="D29" s="62"/>
      <c r="E29" s="63"/>
      <c r="F29" s="64" t="s">
        <v>29</v>
      </c>
      <c r="G29" s="65"/>
      <c r="H29" s="65"/>
      <c r="I29" s="65"/>
      <c r="J29" s="65"/>
      <c r="K29" s="66"/>
      <c r="L29" s="66"/>
      <c r="M29" s="47">
        <v>6505.83</v>
      </c>
      <c r="N29" s="34"/>
      <c r="O29" s="27"/>
      <c r="P29" s="27"/>
      <c r="Q29" s="27" t="s">
        <v>29</v>
      </c>
      <c r="R29" s="47">
        <v>6505.83</v>
      </c>
      <c r="S29" s="73"/>
    </row>
    <row r="30" spans="1:19" ht="21.75" thickBot="1" x14ac:dyDescent="0.3">
      <c r="M30" s="29" t="str">
        <f>IF(M28&gt;=M29,"Cumple","No Cumple")</f>
        <v>No Cumple</v>
      </c>
      <c r="N30" s="43"/>
      <c r="O30"/>
      <c r="P30"/>
      <c r="Q30" s="30"/>
      <c r="R30" s="29" t="str">
        <f>IF(R28&gt;=R29,"Cumple","No Cumple")</f>
        <v>No Cumple</v>
      </c>
      <c r="S30"/>
    </row>
    <row r="31" spans="1:19" x14ac:dyDescent="0.25">
      <c r="O31"/>
      <c r="P31"/>
      <c r="Q31"/>
      <c r="R31"/>
      <c r="S31"/>
    </row>
    <row r="32" spans="1:19" x14ac:dyDescent="0.25">
      <c r="O32"/>
      <c r="P32"/>
      <c r="Q32"/>
      <c r="R32"/>
      <c r="S32"/>
    </row>
    <row r="33" spans="19:19" x14ac:dyDescent="0.25">
      <c r="S33"/>
    </row>
  </sheetData>
  <sheetProtection formatRows="0" insertRows="0"/>
  <mergeCells count="29">
    <mergeCell ref="N19:R19"/>
    <mergeCell ref="F19:J19"/>
    <mergeCell ref="A28:E29"/>
    <mergeCell ref="F28:L28"/>
    <mergeCell ref="A15:S15"/>
    <mergeCell ref="A16:S16"/>
    <mergeCell ref="S18:S20"/>
    <mergeCell ref="A19:A20"/>
    <mergeCell ref="B19:B20"/>
    <mergeCell ref="C19:C20"/>
    <mergeCell ref="D19:D20"/>
    <mergeCell ref="S28:S29"/>
    <mergeCell ref="F29:L29"/>
    <mergeCell ref="K19:K20"/>
    <mergeCell ref="L19:L20"/>
    <mergeCell ref="M19:M20"/>
    <mergeCell ref="F18:R18"/>
    <mergeCell ref="A14:S14"/>
    <mergeCell ref="A2:S2"/>
    <mergeCell ref="A3:S3"/>
    <mergeCell ref="A4:S4"/>
    <mergeCell ref="A5:M5"/>
    <mergeCell ref="A7:S7"/>
    <mergeCell ref="A8:S8"/>
    <mergeCell ref="A9:S9"/>
    <mergeCell ref="A10:S10"/>
    <mergeCell ref="A11:S11"/>
    <mergeCell ref="A12:S12"/>
    <mergeCell ref="A13:S13"/>
  </mergeCells>
  <conditionalFormatting sqref="M30:N30">
    <cfRule type="cellIs" dxfId="5" priority="3" operator="equal">
      <formula>"No Cumple"</formula>
    </cfRule>
    <cfRule type="cellIs" dxfId="4" priority="4" operator="equal">
      <formula>"Cumple"</formula>
    </cfRule>
  </conditionalFormatting>
  <conditionalFormatting sqref="M28:P28">
    <cfRule type="cellIs" dxfId="3" priority="6" operator="greaterThanOrEqual">
      <formula>M29</formula>
    </cfRule>
  </conditionalFormatting>
  <conditionalFormatting sqref="R28">
    <cfRule type="cellIs" dxfId="2" priority="5" operator="greaterThanOrEqual">
      <formula>R29</formula>
    </cfRule>
  </conditionalFormatting>
  <conditionalFormatting sqref="R30">
    <cfRule type="cellIs" dxfId="1" priority="1" operator="equal">
      <formula>"No Cumple"</formula>
    </cfRule>
    <cfRule type="cellIs" dxfId="0" priority="2" operator="equal">
      <formula>"Cumple"</formula>
    </cfRule>
  </conditionalFormatting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B84F928D39DA54F8AD2E656C62B180A" ma:contentTypeVersion="12" ma:contentTypeDescription="Crear nuevo documento." ma:contentTypeScope="" ma:versionID="dfabe83377cbebb7b70cf21ed44bd1d7">
  <xsd:schema xmlns:xsd="http://www.w3.org/2001/XMLSchema" xmlns:xs="http://www.w3.org/2001/XMLSchema" xmlns:p="http://schemas.microsoft.com/office/2006/metadata/properties" xmlns:ns2="2ea943dd-0157-4e25-9d9f-e6927651067c" xmlns:ns3="bb7222cb-004a-4be8-8b43-5aa7c0f2b7cd" targetNamespace="http://schemas.microsoft.com/office/2006/metadata/properties" ma:root="true" ma:fieldsID="f9cfcb6959fb8d234e9e636f7fe0881a" ns2:_="" ns3:_="">
    <xsd:import namespace="2ea943dd-0157-4e25-9d9f-e6927651067c"/>
    <xsd:import namespace="bb7222cb-004a-4be8-8b43-5aa7c0f2b7c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ea943dd-0157-4e25-9d9f-e692765106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e31b1466-370e-4680-8e95-6fcae1d3fa8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7222cb-004a-4be8-8b43-5aa7c0f2b7c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90e7218-d739-4645-8cd0-c25fd3bbdee4}" ma:internalName="TaxCatchAll" ma:showField="CatchAllData" ma:web="bb7222cb-004a-4be8-8b43-5aa7c0f2b7c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ea943dd-0157-4e25-9d9f-e6927651067c">
      <Terms xmlns="http://schemas.microsoft.com/office/infopath/2007/PartnerControls"/>
    </lcf76f155ced4ddcb4097134ff3c332f>
    <TaxCatchAll xmlns="bb7222cb-004a-4be8-8b43-5aa7c0f2b7cd" xsi:nil="true"/>
  </documentManagement>
</p:properties>
</file>

<file path=customXml/itemProps1.xml><?xml version="1.0" encoding="utf-8"?>
<ds:datastoreItem xmlns:ds="http://schemas.openxmlformats.org/officeDocument/2006/customXml" ds:itemID="{1A53B04B-5BF3-4012-9B0F-96C8F76EEF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ea943dd-0157-4e25-9d9f-e6927651067c"/>
    <ds:schemaRef ds:uri="bb7222cb-004a-4be8-8b43-5aa7c0f2b7c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3EFBFA8-4FDD-4A7B-A170-D6F87F1E664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637C4D8-5381-4160-86D5-45D171F6E4BF}">
  <ds:schemaRefs>
    <ds:schemaRef ds:uri="http://purl.org/dc/elements/1.1/"/>
    <ds:schemaRef ds:uri="http://schemas.microsoft.com/office/infopath/2007/PartnerControls"/>
    <ds:schemaRef ds:uri="http://purl.org/dc/terms/"/>
    <ds:schemaRef ds:uri="http://purl.org/dc/dcmitype/"/>
    <ds:schemaRef ds:uri="2ea943dd-0157-4e25-9d9f-e6927651067c"/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bb7222cb-004a-4be8-8b43-5aa7c0f2b7cd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SMMLV</vt:lpstr>
      <vt:lpstr>PLANTILLA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2015-06-05T18:19:34Z</dcterms:created>
  <dcterms:modified xsi:type="dcterms:W3CDTF">2025-09-19T15:58:34Z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0x010100DB84F928D39DA54F8AD2E656C62B180A</vt:lpwstr>
  </property>
  <property fmtid="{D5CDD505-2E9C-101B-9397-08002B2CF9AE}" pid="3" name="MediaServiceImageTags">
    <vt:lpwstr/>
  </property>
</Properties>
</file>