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0"/>
  <workbookPr autoCompressPictures="0"/>
  <mc:AlternateContent xmlns:mc="http://schemas.openxmlformats.org/markup-compatibility/2006">
    <mc:Choice Requires="x15">
      <x15ac:absPath xmlns:x15ac="http://schemas.microsoft.com/office/spreadsheetml/2010/11/ac" url="/Users/julianpalma/Desktop/"/>
    </mc:Choice>
  </mc:AlternateContent>
  <xr:revisionPtr revIDLastSave="0" documentId="8_{39AFC59F-46FD-9E4F-A234-364ADAEF2EB8}" xr6:coauthVersionLast="36" xr6:coauthVersionMax="36" xr10:uidLastSave="{00000000-0000-0000-0000-000000000000}"/>
  <bookViews>
    <workbookView xWindow="0" yWindow="460" windowWidth="25600" windowHeight="15360" tabRatio="742" xr2:uid="{00000000-000D-0000-FFFF-FFFF00000000}"/>
  </bookViews>
  <sheets>
    <sheet name="EVALUACION " sheetId="14" r:id="rId1"/>
    <sheet name="EXPERIENCIA" sheetId="15" r:id="rId2"/>
    <sheet name="FICHA TECNICA EQUIPO" sheetId="11" r:id="rId3"/>
    <sheet name="CERTIFICACIONES" sheetId="12" r:id="rId4"/>
    <sheet name="LISTA DE PROPONENTES" sheetId="13" state="hidden" r:id="rId5"/>
  </sheets>
  <definedNames>
    <definedName name="_xlnm.Print_Area" localSheetId="0">'EVALUACION '!$A$1:$E$20</definedName>
    <definedName name="_xlnm.Print_Area" localSheetId="1">EXPERIENCIA!$A$1:$I$22</definedName>
    <definedName name="_xlnm.Print_Titles" localSheetId="1">EXPERIENCIA!$1:$6</definedName>
  </definedNames>
  <calcPr calcId="179021"/>
  <extLst>
    <ext xmlns:mx="http://schemas.microsoft.com/office/mac/excel/2008/main" uri="{7523E5D3-25F3-A5E0-1632-64F254C22452}">
      <mx:ArchID Flags="2"/>
    </ext>
  </extLst>
</workbook>
</file>

<file path=xl/calcChain.xml><?xml version="1.0" encoding="utf-8"?>
<calcChain xmlns="http://schemas.openxmlformats.org/spreadsheetml/2006/main">
  <c r="O3" i="12" l="1"/>
  <c r="G3" i="12"/>
  <c r="F10" i="14" s="1"/>
  <c r="E3" i="12"/>
  <c r="F9" i="14" s="1"/>
  <c r="A53" i="15"/>
  <c r="E60" i="15"/>
  <c r="F61" i="15" s="1"/>
  <c r="D13" i="14" s="1"/>
  <c r="D15" i="14"/>
  <c r="E68" i="15"/>
  <c r="C3" i="12"/>
  <c r="I3" i="12"/>
  <c r="K3" i="12"/>
  <c r="F12" i="14" s="1"/>
  <c r="M3" i="12"/>
  <c r="K27" i="12"/>
  <c r="Q3" i="12"/>
  <c r="F15" i="14" s="1"/>
  <c r="D14" i="14"/>
  <c r="D12" i="14"/>
  <c r="D10" i="14"/>
  <c r="E44" i="15"/>
  <c r="F45" i="15"/>
  <c r="D9" i="14" s="1"/>
  <c r="D8" i="14"/>
  <c r="E50" i="15"/>
  <c r="E36" i="15"/>
  <c r="E28" i="15"/>
  <c r="E20" i="15"/>
  <c r="I15" i="15"/>
  <c r="E12" i="15"/>
  <c r="C9" i="14"/>
  <c r="C10" i="14"/>
  <c r="C11" i="14"/>
  <c r="C12" i="14"/>
  <c r="C13" i="14"/>
  <c r="C14" i="14"/>
  <c r="C15" i="14"/>
  <c r="C8" i="14"/>
  <c r="B9" i="14"/>
  <c r="B10" i="14"/>
  <c r="B11" i="14"/>
  <c r="A7" i="15" s="1"/>
  <c r="B12" i="14"/>
  <c r="A15" i="15" s="1"/>
  <c r="B14" i="14"/>
  <c r="B15" i="14"/>
  <c r="B8" i="14"/>
  <c r="F11" i="14"/>
  <c r="F13" i="14"/>
  <c r="F14" i="14"/>
  <c r="F8" i="14"/>
  <c r="Y34" i="11"/>
  <c r="Y33" i="11"/>
  <c r="Y32" i="11"/>
  <c r="AA2" i="11"/>
  <c r="Q2" i="12" s="1"/>
  <c r="AA1" i="11"/>
  <c r="Q1" i="12" s="1"/>
  <c r="X1" i="11"/>
  <c r="O1" i="12"/>
  <c r="X2" i="11"/>
  <c r="O2" i="12" s="1"/>
  <c r="M2" i="12"/>
  <c r="M1" i="12"/>
  <c r="P33" i="11"/>
  <c r="P34" i="11"/>
  <c r="P32" i="11"/>
  <c r="R2" i="11"/>
  <c r="K2" i="12" s="1"/>
  <c r="R1" i="11"/>
  <c r="K1" i="12" s="1"/>
  <c r="I2" i="12"/>
  <c r="O1" i="11"/>
  <c r="I1" i="12"/>
  <c r="L2" i="11"/>
  <c r="G2" i="12"/>
  <c r="L1" i="11"/>
  <c r="G1" i="12"/>
  <c r="G28" i="11"/>
  <c r="G29" i="11"/>
  <c r="G30" i="11"/>
  <c r="G31" i="11"/>
  <c r="G32" i="11"/>
  <c r="G33" i="11"/>
  <c r="G34" i="11"/>
  <c r="G36" i="11"/>
  <c r="G27" i="11"/>
  <c r="G26" i="11"/>
  <c r="G23" i="11"/>
  <c r="G22" i="11"/>
  <c r="G17" i="11"/>
  <c r="I1" i="11"/>
  <c r="E1" i="12"/>
  <c r="I2" i="11"/>
  <c r="E2" i="12" s="1"/>
  <c r="F2" i="11"/>
  <c r="C2" i="12"/>
  <c r="F1" i="11"/>
  <c r="C1" i="12" s="1"/>
</calcChain>
</file>

<file path=xl/sharedStrings.xml><?xml version="1.0" encoding="utf-8"?>
<sst xmlns="http://schemas.openxmlformats.org/spreadsheetml/2006/main" count="868" uniqueCount="298">
  <si>
    <t>CATEGORÍA</t>
  </si>
  <si>
    <t>PARÁMETRO</t>
  </si>
  <si>
    <t>Modelo</t>
  </si>
  <si>
    <t>Especificar</t>
  </si>
  <si>
    <t>Marca</t>
  </si>
  <si>
    <t>Procesamiento</t>
  </si>
  <si>
    <t>Núcleos</t>
  </si>
  <si>
    <t>Velocidad de núcleos</t>
  </si>
  <si>
    <t>Mínimo 1,4 GHz</t>
  </si>
  <si>
    <t>Memoria RAM</t>
  </si>
  <si>
    <t>Capacidad</t>
  </si>
  <si>
    <t>3 GB</t>
  </si>
  <si>
    <t>Sistema Operativo</t>
  </si>
  <si>
    <t>Versión mínima de Android:</t>
  </si>
  <si>
    <t>8.0</t>
  </si>
  <si>
    <t>Memoria Interna</t>
  </si>
  <si>
    <t>32 GB</t>
  </si>
  <si>
    <t>Pantalla</t>
  </si>
  <si>
    <t>Resolución</t>
  </si>
  <si>
    <t>1280x800 pixeles</t>
  </si>
  <si>
    <t>Tamaño</t>
  </si>
  <si>
    <t>Desde 7 pulgadas hasta 10.1 pulgadas</t>
  </si>
  <si>
    <t>Tipo</t>
  </si>
  <si>
    <t>Grado de protección</t>
  </si>
  <si>
    <t xml:space="preserve">IP 67 </t>
  </si>
  <si>
    <t>Protección a caídas:</t>
  </si>
  <si>
    <t>MIL-STD-810G</t>
  </si>
  <si>
    <t xml:space="preserve">32 GB </t>
  </si>
  <si>
    <t>Posibilidad de expansión</t>
  </si>
  <si>
    <t>Conectividad</t>
  </si>
  <si>
    <t>Versión Bluetoooth</t>
  </si>
  <si>
    <t>4.0</t>
  </si>
  <si>
    <t>Versión WIFI</t>
  </si>
  <si>
    <t>Cámara</t>
  </si>
  <si>
    <t>Funcionalidad</t>
  </si>
  <si>
    <t>Fotografía y video</t>
  </si>
  <si>
    <t>Resolución de Cámara trasera</t>
  </si>
  <si>
    <t>8 MP</t>
  </si>
  <si>
    <t>Tipo de flash</t>
  </si>
  <si>
    <t>LED</t>
  </si>
  <si>
    <t>Resolución de video</t>
  </si>
  <si>
    <t>FHD (1920x1080) @30fps</t>
  </si>
  <si>
    <t>Sonido</t>
  </si>
  <si>
    <t>Micrófono integrado</t>
  </si>
  <si>
    <t>Parlante (Altavoz) integrado</t>
  </si>
  <si>
    <t>Tecnología de localización</t>
  </si>
  <si>
    <t>Sistemas de navegación satelitales soportables</t>
  </si>
  <si>
    <t>GPS y GLONASS</t>
  </si>
  <si>
    <t>Lápiz óptico</t>
  </si>
  <si>
    <t>1 por cada equipo</t>
  </si>
  <si>
    <t>Sensores</t>
  </si>
  <si>
    <t>Acelerómetro</t>
  </si>
  <si>
    <t>Giroscopio</t>
  </si>
  <si>
    <t>Geomagnético</t>
  </si>
  <si>
    <t>Batería</t>
  </si>
  <si>
    <t>Condiciones</t>
  </si>
  <si>
    <t xml:space="preserve">Grado de Protección </t>
  </si>
  <si>
    <t>Lápiz óptico resistente al agua, polvo y compatible con las Tablet ofertadas</t>
  </si>
  <si>
    <t xml:space="preserve">Anexo Especificaciones y Requerimientos Técnicas Mínimos Requeridos </t>
  </si>
  <si>
    <t>AGENCIA NACIONAL DE MINERÍA</t>
  </si>
  <si>
    <t>TFT (Thin Film Transistor)</t>
  </si>
  <si>
    <t>Conector Jack de audio Estándar 3,5 mm (Minimo)</t>
  </si>
  <si>
    <t>Batería con carga plena de tipo carga rapida o en máximo 4 horas y duración a plena operación de la Tablet por mínimo 10 horas</t>
  </si>
  <si>
    <t>6000 mAh.</t>
  </si>
  <si>
    <t>Memoria Externa.</t>
  </si>
  <si>
    <t xml:space="preserve">802.11 b/g/n y que opere en las Bandas 2.4 y/o 5GHz </t>
  </si>
  <si>
    <t>SD o Micro SD.</t>
  </si>
  <si>
    <t>N/A</t>
  </si>
  <si>
    <t>ESPECIFICACIONES MÍNIMAS SOLICITADAS.</t>
  </si>
  <si>
    <t>CUMPLE / NO CUMPLE</t>
  </si>
  <si>
    <t>PROPONENTE 1:</t>
  </si>
  <si>
    <t>CALIFICACION ESPECIFICACIONES TECNICAS</t>
  </si>
  <si>
    <t>OBSERVACION</t>
  </si>
  <si>
    <t>CARACTERÍSTICAS DEL EQUIPO OFERTADO</t>
  </si>
  <si>
    <t>EMPRESA(S)</t>
  </si>
  <si>
    <t>ANEXA FICHA TECNICA:</t>
  </si>
  <si>
    <r>
      <t>1.</t>
    </r>
    <r>
      <rPr>
        <sz val="10"/>
        <color theme="1"/>
        <rFont val="Times New Roman"/>
        <family val="1"/>
      </rPr>
      <t xml:space="preserve">       </t>
    </r>
    <r>
      <rPr>
        <sz val="10"/>
        <color theme="1"/>
        <rFont val="Arial Narrow"/>
        <family val="2"/>
      </rPr>
      <t>Certificación expedida por el fabricante o distribuidor autorizado que acredite la cadena de distribución, en la cual se pueda verificar que el oferente está autorizado por el fabricante o distribuidor autorizado para la venta, distribución, soporte, mantenimiento y garantía de los equipos ofertados. La fecha de emisión de la certificación no deberá ser superior a los seis (6) meses anteriores a la fecha límite para presentar oferta.</t>
    </r>
  </si>
  <si>
    <r>
      <t>2.</t>
    </r>
    <r>
      <rPr>
        <sz val="10"/>
        <color rgb="FF000000"/>
        <rFont val="Times New Roman"/>
        <family val="1"/>
      </rPr>
      <t xml:space="preserve">        </t>
    </r>
    <r>
      <rPr>
        <sz val="10"/>
        <color rgb="FF000000"/>
        <rFont val="Arial Narrow"/>
        <family val="2"/>
      </rPr>
      <t>El proponente deberá aportar con su oferta, certificación expedida por el fabricante y/o desarrollador del software de seguridad ofertado, donde lo acredite como distribuidor o partner.</t>
    </r>
  </si>
  <si>
    <r>
      <t>3.</t>
    </r>
    <r>
      <rPr>
        <b/>
        <sz val="10"/>
        <color rgb="FF000000"/>
        <rFont val="Times New Roman"/>
        <family val="1"/>
      </rPr>
      <t xml:space="preserve">        </t>
    </r>
    <r>
      <rPr>
        <sz val="10"/>
        <color theme="1"/>
        <rFont val="Arial Narrow"/>
        <family val="2"/>
      </rPr>
      <t>Certificación expedida por el fabricante o mayorista donde certifique que, de llegar a ser el ganador del presente proceso, otorgara Dos (2) años de garantía para los equipos ofertados incluida su batería, dicha garantía debe cubrir defectos de fabricación de los elementos asociados con el sistema y garantizar que los equipos soportan aplicaciones reconocidas por los estándares y futuras aplicaciones.</t>
    </r>
  </si>
  <si>
    <r>
      <t>4.</t>
    </r>
    <r>
      <rPr>
        <b/>
        <sz val="10"/>
        <color rgb="FF000000"/>
        <rFont val="Times New Roman"/>
        <family val="1"/>
      </rPr>
      <t xml:space="preserve">        </t>
    </r>
    <r>
      <rPr>
        <sz val="10"/>
        <color theme="1"/>
        <rFont val="Arial Narrow"/>
        <family val="2"/>
      </rPr>
      <t>Carta suscrita por el presentante legal del proponente, donde otorgue garantía adicional o extendida sobre los equipos adquiridos, por un (1) año más, contado a partir del vencimiento de la garantía de fabricante.</t>
    </r>
  </si>
  <si>
    <t xml:space="preserve">2.      Debido a que la aplicación a ser instalada por parte de la Entidad, es un desarrollo puntualmente para Android totalmente compatible con la plataforma Google play, la Entidad realizara la verificación de los equipos ofertados los cuales deben están en el listado de Dispositivos Admitidos por Google. </t>
  </si>
  <si>
    <t>PROPONENTE 2:</t>
  </si>
  <si>
    <t>PROPONENTE 3:</t>
  </si>
  <si>
    <t>PROPONENTE 4:</t>
  </si>
  <si>
    <t>PROPONENTE 5:</t>
  </si>
  <si>
    <t>PROPONENTE 6:</t>
  </si>
  <si>
    <t>PROPONENTE 7:</t>
  </si>
  <si>
    <t>PROPONENTE 8:</t>
  </si>
  <si>
    <t>EMPRESA (S):</t>
  </si>
  <si>
    <t>No.</t>
  </si>
  <si>
    <t>Proponente</t>
  </si>
  <si>
    <t>UT ELEMOVIL</t>
  </si>
  <si>
    <t>XDC</t>
  </si>
  <si>
    <t>YINA PAOLA LOMBANA</t>
  </si>
  <si>
    <t>WM WIRELESS</t>
  </si>
  <si>
    <t>MENDOZA EQUIPOS</t>
  </si>
  <si>
    <t>SERLECOM</t>
  </si>
  <si>
    <t>UNIPLES</t>
  </si>
  <si>
    <t>PROPONENTE 1</t>
  </si>
  <si>
    <t>Empresa</t>
  </si>
  <si>
    <t>XORES DE COLOMBIA</t>
  </si>
  <si>
    <t>S70</t>
  </si>
  <si>
    <t>STONEX</t>
  </si>
  <si>
    <r>
      <t>NOTA 3</t>
    </r>
    <r>
      <rPr>
        <b/>
        <sz val="10"/>
        <color rgb="FF000000"/>
        <rFont val="Arial Narrow"/>
        <family val="2"/>
      </rPr>
      <t>:</t>
    </r>
    <r>
      <rPr>
        <sz val="10"/>
        <color rgb="FF000000"/>
        <rFont val="Arial Narrow"/>
        <family val="2"/>
      </rPr>
      <t xml:space="preserve"> Si los documentos exigidos para la verificación de las condiciones técnicas habilitantes establecidas en el presente documento se encuentren en idioma diferente al castellano, el proponente deberá aportar  los mismos con la traducción simple al castellano, de conformidad con la circular No. 17 del 11 de febrero de 2015, proferida por la Agencia Nacional de Contratación Pública - Colombia Compra Eficiente, No obstante, en caso de resultar adjudicatario del proceso, deberá presentar, antes de la suscripción del contrato, la traducción oficial al castellano de los documentos presentados en idioma extranjero. La traducción oficial debe ser el mismo texto presentado.</t>
    </r>
  </si>
  <si>
    <t>CUMPLE</t>
  </si>
  <si>
    <t>4GB</t>
  </si>
  <si>
    <t>IP67</t>
  </si>
  <si>
    <t>Micro SD</t>
  </si>
  <si>
    <t>32GB</t>
  </si>
  <si>
    <t>NO CUMPLE</t>
  </si>
  <si>
    <t>Anexa Hoja de especificaciones Tecnicas donde se evidencia la Informacion de cada una de las caracteristicas que ofrece en el Anexo tecnico cumpliendo con cada una de las condiciones tecnicas, sin embargo, se procede a consultar en la pagina de stonex.com y .it sin evidenciar informacion acerca del equipos S 70 ofertado, tal y como se establece con el  el numeral 4.1.3.4.2 Ficha tecnica.
 - De otro lado en al manual del producto S70 describe que el producto es un controlador, y especifica que el Receptr S70 GNSS es un receptor de multipes frecuencias, por lo que indica que este equipo aunque es un tableta esta diseñado para funcionar como un controlador de tipo Rugged. Por tal motivo se solicita al proponente aclarar la finalidad de este dispositivo.</t>
  </si>
  <si>
    <t xml:space="preserve">NO CUMPLE </t>
  </si>
  <si>
    <t>T71</t>
  </si>
  <si>
    <t>HUGE ROCK - SOTEN</t>
  </si>
  <si>
    <t>2.3Ghz</t>
  </si>
  <si>
    <t>6 GB</t>
  </si>
  <si>
    <t>8.1</t>
  </si>
  <si>
    <t>128 GB</t>
  </si>
  <si>
    <t>1280x800 Pixeles</t>
  </si>
  <si>
    <t>7¨"</t>
  </si>
  <si>
    <t>TFT</t>
  </si>
  <si>
    <t>13 M</t>
  </si>
  <si>
    <t>10000 mAh.</t>
  </si>
  <si>
    <t>En la WEB del fabrciante http://soten.com.cn/index/product/detail/id/1/mid/6.html no se evidencia las especificaciones de los equipos ofertados, ni la referencia ofertada.</t>
  </si>
  <si>
    <t xml:space="preserve">CUMPLE </t>
  </si>
  <si>
    <t>Samsung</t>
  </si>
  <si>
    <t>SM-T545</t>
  </si>
  <si>
    <t>El proponente Uniples Ofrece 2 años de Garantia sobre los productos ofrecidos.</t>
  </si>
  <si>
    <t>ELCTROCOM Y MOVILTRONIX</t>
  </si>
  <si>
    <t>RG 910</t>
  </si>
  <si>
    <t>RUGEAR</t>
  </si>
  <si>
    <t>BPR - 70IIP</t>
  </si>
  <si>
    <t>SEWOO</t>
  </si>
  <si>
    <t>2,4 Ghz.</t>
  </si>
  <si>
    <t>64GB</t>
  </si>
  <si>
    <t>1200x1920</t>
  </si>
  <si>
    <t>7 Pulgadas</t>
  </si>
  <si>
    <t>IPS/AFFS</t>
  </si>
  <si>
    <t>128GB</t>
  </si>
  <si>
    <t>13MP</t>
  </si>
  <si>
    <t>FHD</t>
  </si>
  <si>
    <t>10 Horas</t>
  </si>
  <si>
    <t>No oferta Especifica el tiempo maximo de carga.</t>
  </si>
  <si>
    <t>En la ficha tecnica del Equipos, en especifico las especificaciones ofertada se evidencia que el equipo solo cuenta con (720x1280 )Pixeles y el requisito minimo es 1280x800</t>
  </si>
  <si>
    <t>Se realiza la verificacion sobre el listado de dispositivos admitidos por google, y no se encuentra el dispositivo en este listado.</t>
  </si>
  <si>
    <t>XOREX DE COLOMBIA</t>
  </si>
  <si>
    <t>Se procede a realizar la verificacion, en la lista de dispositivos adminitidos por Google sin encontrar el equipo ofertado.
 - El proponente anexa una certificacion donde menciona que este equipo hace referencia al Retail Branding ZOOMSMART bajo el NAME de LT800, sin embargo no corresponde a la referencia ofertada, y es google quien deberia emitir dicha certiicacion y no el fabricante, pues google es quien emite la lista de dispositivos admitidos y no el fabricante. por tal motivo solicitamos aclaracion al respecto.</t>
  </si>
  <si>
    <t>En la certificacion, el fabricante no certifica al proponente como distribuidor o Partner.</t>
  </si>
  <si>
    <t>No oferta ni Especifica el tiempo maximo de carga.</t>
  </si>
  <si>
    <t>En la ficha tecnica del Equipos, en especifico las especificaciones ofertada se evidencia que el dispositivos solo cuenta con (720x1280 )Pixeles y el requisito minimo es 1280x800</t>
  </si>
  <si>
    <t>Una vez valorada la certificacion de distribuidor autorizado no se evidencia la cadena de distribucion por parte del fabricante correspondiente a la Tablet Samsung ofertada.</t>
  </si>
  <si>
    <t>No se evidencia la certificacion expedida por el fabricante que de garantia por 2 años de los equipos ofertados.</t>
  </si>
  <si>
    <t>No se evidencia la Certificacion del fabricante y/o desarrollador del software que lo acredite como distribudor o Partner.</t>
  </si>
  <si>
    <t xml:space="preserve">En la pagina del fabrciante no se encuentra la ficha tecnica ofertada. Las especificaciones del fabrciante sewoo no correpsonden con las presentadas. Adicionalmente y como lo establece el pliego definitivo de condiciones, los equipos ofertados deben ser equipos existentes en el mercado y por ningún motivo diseños o equipos fabricados a la medida para el presente proceso, por tal motivo no se tendrán en cuenta estos equipos. </t>
  </si>
  <si>
    <r>
      <t xml:space="preserve">Anexa Hoja de especificaciones Técnicas donde se evidencia la Información de cada una de las características que ofrece en el Anexo técnico cumpliendo con cada una de las condiciones técnicas, sin embargo, se procede a consultar en la pagina de stonex.com y stonex.it sin evidenciar información acerca del equipos S 70 ofertado, tal y como se establece con el   numeral 4.1.3.4.2 Ficha técnica.
</t>
    </r>
    <r>
      <rPr>
        <i/>
        <sz val="8"/>
        <color theme="1"/>
        <rFont val="Arial Narrow"/>
        <family val="2"/>
      </rPr>
      <t>"Adicionalmente y de ser necesario, la Entidad podrá verificar o comprobar el cumplimiento de cada una de las especificaciones técnicas, en la web Site del fabricante para los equipos ofertados. Es preciso mencionar que los equipos ofertados deben ser equipos existentes en el mercado y por ningún motivo diseños o equipos fabricados a la medida para el presente proceso, por tal motivo no se tendrán en cuenta estos equipos."</t>
    </r>
    <r>
      <rPr>
        <sz val="8"/>
        <color theme="1"/>
        <rFont val="Arial Narrow"/>
        <family val="2"/>
      </rPr>
      <t xml:space="preserve">
De otro lado en al manual del producto S70 describe que el producto es un controlador, y especifica que el Receptor S70 GNSS es un receptor de múltiples frecuencias, por lo que indica que este equipo aunque es un tableta esta diseñado para funcionar como un controlador de tipo Rugged. Por tal motivo se solicita al proponente aclarar la finalidad de este dispositivo.</t>
    </r>
  </si>
  <si>
    <r>
      <t xml:space="preserve">Se realiza la validacion con la pagina http://soten.com.cn/index/product/detail/id/1/mid/6.html evidenciando que ninguna de las referencias existentes del fabrciante, corresponden a las ofertadas por el proponente T71,  adicionalmente en el anexo tencico ofrece una velocidad de 2.3 Ghz, 6 gHZ PARA RAM, Android 8.0.  y otras especificciones tecnicas, que no corresponden a un equipo producido por soten. Accedimos a la pagina del fabricante SOTEN en razon a la informacion que se encuentra contenida en el catalogo de fichas tecnicas hoja numero dos pie de pagina que aparece la informacion del fabricante SOTEN  y niniguna referencias T71V3, T71V3H, T71V3PRO y T71V3HPRO cuenta con la velocidad, RAM, Sistema Operativo,  ofertada. Por tal motivo y como lo establece el pliego en el   numeral 4.1.3.4.2 Ficha técnica. </t>
    </r>
    <r>
      <rPr>
        <i/>
        <sz val="8"/>
        <color theme="1"/>
        <rFont val="Arial Narrow"/>
        <family val="2"/>
      </rPr>
      <t xml:space="preserve">"Adicionalmente y de ser necesario, la Entidad podrá verificar o comprobar el cumplimiento de cada una de las especificaciones técnicas, en la web Site del fabricante para los equipos ofertados. Es preciso mencionar que los equipos ofertados deben ser equipos existentes en el mercado y por ningún motivo diseños o equipos fabricados a la medida para el presente proceso, por tal motivo no se tendrán en cuenta estos equipos." no se permite la presentacion de equipos diseñados a la medida. Siendo asi la Calificacion es No CUMPLE:
</t>
    </r>
  </si>
  <si>
    <t>SI ANEXA. S70 STONEX</t>
  </si>
  <si>
    <t>SI T71 HUGE ROCK - SOTEN</t>
  </si>
  <si>
    <t>SI SAMSUNG SM-T545</t>
  </si>
  <si>
    <t>SI RG 910 - RUGGEAR.</t>
  </si>
  <si>
    <t>SI BPR - 70IIP - SEWOO</t>
  </si>
  <si>
    <t>SI BPRIIP - SEWOO</t>
  </si>
  <si>
    <t>Al revisar la pagina del fabricante no se evidencia la referencia ofertada. Adicionalmente la que el fabrciante publica en la pagina no corresponde con las caracteristicas ofertas. en especial la version de android. De acuerdo al  numeral 4.1.3.4.2 Ficha técnica. "Adicionalmente y de ser necesario, la Entidad podrá verificar o comprobar el cumplimiento de cada una de las especificaciones técnicas, en la web Site del fabricante para los equipos ofertados. Es preciso mencionar que los equipos ofertados deben ser equipos existentes en el mercado y por ningún motivo diseños o equipos fabricados a la medida para el presente proceso, por tal motivo no se tendrán en cuenta estos equipos." no se permite la presentacion de equipos diseñados a la medida. Siendo asi la Calificacion es No CUMPLE:</t>
  </si>
  <si>
    <t>No Diligencia el formato.</t>
  </si>
  <si>
    <t>AGENCIA NACIONAL DE MINERIA</t>
  </si>
  <si>
    <t>PROPONENTE No.</t>
  </si>
  <si>
    <t>NOMBRE DEL PROPONENTE</t>
  </si>
  <si>
    <t>NIT</t>
  </si>
  <si>
    <t xml:space="preserve">RESULTADO VERIFICACIÓN EXPERIENCIA </t>
  </si>
  <si>
    <t>800.229.279-4 Y 900.900.175-7</t>
  </si>
  <si>
    <t>COMERCIALIZADORA SERLE.COM SAS</t>
  </si>
  <si>
    <t>800089897-4</t>
  </si>
  <si>
    <t>___________________________________________</t>
  </si>
  <si>
    <t xml:space="preserve">DEMYS ALBERTO DIAZ APARICIO </t>
  </si>
  <si>
    <t>Gestor T1 Grado 7 OTI</t>
  </si>
  <si>
    <t>ASTRID PAOLA DUARTE OJEDA</t>
  </si>
  <si>
    <t>Abogada Contratista VSCSM</t>
  </si>
  <si>
    <t>KAROL MELISSA CABRA LOSASA</t>
  </si>
  <si>
    <t>ARMANDO JAVIER FUENTES CONTRERAS</t>
  </si>
  <si>
    <t>CONTRATISTA VCTM</t>
  </si>
  <si>
    <t>Ingeniero VPF</t>
  </si>
  <si>
    <t>JORGE ASTUDILLO REYES</t>
  </si>
  <si>
    <t xml:space="preserve"> Ingeniero TI Contratista VSCSM</t>
  </si>
  <si>
    <t xml:space="preserve">NIT </t>
  </si>
  <si>
    <t>900.374225-1</t>
  </si>
  <si>
    <t>811021363-0</t>
  </si>
  <si>
    <t>800083486-3</t>
  </si>
  <si>
    <t>830026811-0</t>
  </si>
  <si>
    <t>23216872-8</t>
  </si>
  <si>
    <t>ISEC</t>
  </si>
  <si>
    <t>860500630-6</t>
  </si>
  <si>
    <t xml:space="preserve">Se firma en la Ciudad de Bogotá a, los 5 días del mes de Octubre de 2020, por los integrantes del Comité Estructurador y Evaluador </t>
  </si>
  <si>
    <t>EXPERIENCIA MÍNIMA REQUERIDA</t>
  </si>
  <si>
    <t xml:space="preserve">La experiencia verificada por la ANM será única y exclusivamente aquella registrada por el Proponente en el Registro Único de Proponentes – RUP, en cualquiera de los siguientes códigos UNSPSC al nivel de CLASE:                                                                                                                                                                   </t>
  </si>
  <si>
    <t>Código del Clasificador de Bienes y Servicios</t>
  </si>
  <si>
    <t>Cuantía Mínima Individual de cada contrato certificado (SMMLV)</t>
  </si>
  <si>
    <t>Sumatoria mínima de las certificaciones en SMMLV</t>
  </si>
  <si>
    <t>Año</t>
  </si>
  <si>
    <t>Salario mínimo mensual</t>
  </si>
  <si>
    <t>43211700; 43191500 ; 43211500</t>
  </si>
  <si>
    <t xml:space="preserve">
El proponente que oferte para la presente contratación deberá acreditar este requisito habilitante, atendiendo los siguientes criterios:
Tener inscritos en el RUP todos los contratos de las certificaciones que pretenda acreditar, en alguno de los códigos de Clasificación UNSPSC señalados anteriormente, y su cuantía debe estar expresada en salarios mínimos mensuales legales vigentes (SMMLV).
La cuantía a acreditar debe ser igual o superior al presupuesto oficial de la contratación, esto es, 966 SMMLV.
El objeto de la experiencia a acreditar debe estar orientado a la adquisición, compraventa o suministro de equipos y/o elementos con características iguales o similares a los que la entidad pretende adquirir a través del presente proceso de contratación.
La cuantía individual de cada certificación o contrato a través del cual se pretenda acreditar experiencia no debe ser inferior a 322 SMMLV y su sumatoria debe ser igual o superior al valor del presupuesto oficial establecido para la presente contratación, esto es, 966 SMMLV.
Los SMMLV que se tendrán en cuenta serán los que se encuentren señalados en el RUP, para cada una de las experiencias que acredite el oferente. En el caso de los proponentes, no obligados a estar registrados en el RUP, el valor del Salario Mínimo Mensual Legal Vigente (SMMLV), que se tendrá en cuenta para determinar el cumplimiento de las condiciones referentes a la cuantía a acreditar, será el que regía en Colombia a la fecha de suscripción del contrato con el que se pretende acreditar la experiencia.
Si el oferente es un consorcio, unión temporal o promesa de sociedad futura u otro tipo de proponente plural que surja de la celebración de contratos de colaboración, la Agencia tendrá en cuenta para efectos de verificar la experiencia habilitante, la suma de los contratos acreditados por cada uno de los integrantes.</t>
  </si>
  <si>
    <t>CONTRATO</t>
  </si>
  <si>
    <t xml:space="preserve">N. CTO EN RUP </t>
  </si>
  <si>
    <t>EMPRESA CONTRATANTE</t>
  </si>
  <si>
    <t>VALOR ($)</t>
  </si>
  <si>
    <t>VALOR EN SMMLV</t>
  </si>
  <si>
    <t>% DE PARTICIPACIÓN</t>
  </si>
  <si>
    <t>CÓDIGOS DE BIENES Y SERVICIOS (RUP)</t>
  </si>
  <si>
    <t>OBSERVACIONES</t>
  </si>
  <si>
    <t>SGR 419 de 2019</t>
  </si>
  <si>
    <t>ANM</t>
  </si>
  <si>
    <t xml:space="preserve">Terpel </t>
  </si>
  <si>
    <t>CN-2017-0376</t>
  </si>
  <si>
    <t>EMPRESA DE TRANSPORTE MASIVO DEL VALLE DE
ABURRA LTDA</t>
  </si>
  <si>
    <t>43211700;43211500</t>
  </si>
  <si>
    <t>Objeto: Prestación del servicio para la actualización técnologica de la planta telefonica y sus componentes; es necesario que la copia del contrato o documento equivalente en el cual se pueda identificar el valor correspondiente al suministro de los equipos de tecnología, de conformidad con lo dispuesto en los literales c) y h) del numeral 4.1.3.3. así: "El objeto de la experiencia a acreditar debe estar orientado a la adquisición, compraventa o suministro de equipos y/o elementos con características iguales o similares a los que la entidad pretende adquirir a través del presente proceso de contratación." y "En el evento que las certificaciones aportadas incluyan dentro del objeto varias actividades, deberá discriminarse el valor de ejecución de la actividad solicitada como requisito de experiencia para el presente proceso de selección y éstas deberán cumplir con los requisitos solicitados en el presente documento.", respectivamente.</t>
  </si>
  <si>
    <t>SUMATORIA</t>
  </si>
  <si>
    <t>VALOR TOTAL MÍNIMO EXIGIDO PARA LA SUMATORIA DE LOS CONTRATOS CERTIFICADOS</t>
  </si>
  <si>
    <t>O.C.2015</t>
  </si>
  <si>
    <t>GASEOSAS POSADA TOBON S.A</t>
  </si>
  <si>
    <t>4,034.929.057</t>
  </si>
  <si>
    <t>O.C.2016</t>
  </si>
  <si>
    <t>5,061.564.269</t>
  </si>
  <si>
    <t>43211700;43211501</t>
  </si>
  <si>
    <t>O.C.2017</t>
  </si>
  <si>
    <t>1,529.465.826</t>
  </si>
  <si>
    <t>LOMBANA TOUS YINA PAOLA</t>
  </si>
  <si>
    <t>FUNDACION ALINAHO</t>
  </si>
  <si>
    <t>43211500
43211700</t>
  </si>
  <si>
    <t>Aporta certificación  cuyo objeto es Suministro de equipos de computo y oficina. Sin embargo no aporta acta de liquidación, copia del contrato o documento equivalente en el cual se pueda identificar el valor correspondiente al suministro de los equipos de tecnología, de conformidad con lo dispuesto en los literales c) y h) del numeral 4.1.3.3. así: "El objeto de la experiencia a acreditar debe estar orientado a la adquisición, compraventa o suministro de equipos y/o elementos con características iguales o similares a los que la entidad pretende adquirir a través del presente proceso de contratación." y "En el evento que las certificaciones aportadas incluyan dentro del objeto varias actividades, deberá discriminarse el valor de ejecución de la actividad solicitada como requisito de experiencia para el presente proceso de selección y éstas deberán cumplir con los requisitos solicitados en el presente documento.", respectivamente.</t>
  </si>
  <si>
    <t>FUNDES</t>
  </si>
  <si>
    <t>43191500
43211500
43211700</t>
  </si>
  <si>
    <t>Aporta certificación  cuyo objeto es Suministro Mobiliario escolar, equipos y elementos tecnológicos para los CDI del Bienestar Familiar,  sin embargo no aporta acta de liquidación, copia del contrato o documento equivalente en el cual se pueda identificar el valor correspondiente al suministro de los equipos de tecnología a los que refiere la certificación , tampoco es factible identificar si los mismos están relacionados con equipos tablets es decir con el objeto del presente proceso, de conformidad con lo dispuesto en los literales c) y h) del numeral 4.1.3.3. así: "El objeto de la experiencia a acreditar debe estar orientado a la adquisición, compraventa o suministro de equipos y/o elementos con características iguales o similares a los que la entidad pretende adquirir a través del presente proceso de contratación." y "En el evento que las certificaciones aportadas incluyan dentro del objeto varias actividades, deberá discriminarse el valor de ejecución de la actividad solicitada como requisito de experiencia para el presente proceso de selección y éstas deberán cumplir con los requisitos solicitados en el presente documento.", respectivamente.</t>
  </si>
  <si>
    <t>Aporta certificación  cuyo objeto es Suministro de equipos de cómputo oficina y elementos de seguridad. Sin embargo no aporta acta de liquidación, copia del contrato o documento equivalente en el cual se pueda identificar el valor correspondiente al suministro de los equipos de tecnología, de conformidad con lo dispuesto en los literales c) y h) del numeral 4.1.3.3. así: "El objeto de la experiencia a acreditar debe estar orientado a la adquisición, compraventa o suministro de equipos y/o elementos con características iguales o similares a los que la entidad pretende adquirir a través del presente proceso de contratación." y "En el evento que las certificaciones aportadas incluyan dentro del objeto varias actividades, deberá discriminarse el valor de ejecución de la actividad solicitada como requisito de experiencia para el presente proceso de selección y éstas deberán cumplir con los requisitos solicitados en el presente documento.", respectivamente.</t>
  </si>
  <si>
    <t>JMENDOZA Y EQUIPOS SAS</t>
  </si>
  <si>
    <t>UNIDAD DE BUSQUEDA DE PERSONAS DADAS POR DESAPARECIDAS EN EL CONTECTO Y EN RAZON DEL CONFLICTO ARMADO</t>
  </si>
  <si>
    <t>No se adjunta la certificacion, solo cuadro en excel con la informacion</t>
  </si>
  <si>
    <t>UNIVERSIDAD INDUSTRIAL DE SANTANDER</t>
  </si>
  <si>
    <t>43211500, 43211700</t>
  </si>
  <si>
    <t>SERVICIO NACIONAL DE APRENDIZAJE SENA REGIONAL QUINDIO</t>
  </si>
  <si>
    <t>43211700, 43211500</t>
  </si>
  <si>
    <t xml:space="preserve">COMPUTADORES PARA EDUCAR </t>
  </si>
  <si>
    <t>Aporta certificación en la que se indica que la UT SAAVERA TALENTO CPE 2015 integrada por Talento Comercializadora S.A  (40 %), Saavera S.A.S (59 %) y Comercializadora Serlecom S.A (1%) ejecutó el contrato No. 48706380872, La certificación indica que el objeto corresponde a "suministrar 62.945 tabletas (...)"</t>
  </si>
  <si>
    <t>UNIVERSIDAD PEDAGOGICA Y TECNOLOGICA DE COLOMBIA</t>
  </si>
  <si>
    <t>43211700 y 43191500</t>
  </si>
  <si>
    <t>Aporta certificación en la que se indica que el objeto corresponde a a" Contratar la adquisición de computadores, tabletas y otros (…)"</t>
  </si>
  <si>
    <t>43191500, 43211700, 43211500</t>
  </si>
  <si>
    <t>Ojeto adquisision de trabletas para la Vicepresidencia de Seguimiento, Control y Seguridad Mienra de la Agencia Nacional de Mineria como elemento de apoyo a labor de fiscalizacion de los titulos mineros</t>
  </si>
  <si>
    <t>COMPUTADORES PARA EDUCAR</t>
  </si>
  <si>
    <t>432115 - 432117</t>
  </si>
  <si>
    <r>
      <t xml:space="preserve">Aporta certificación en la que se indica que la Asociación Computadores para Educar, UNIPLES S.A., identificado con NIT 811.021.363-0, suscribio contrato con COMPUTADORES PARA EDUCAR, las siguientes ordenes de compra: </t>
    </r>
    <r>
      <rPr>
        <sz val="8"/>
        <color indexed="10"/>
        <rFont val="Arial Narrow"/>
        <family val="2"/>
      </rPr>
      <t>1</t>
    </r>
    <r>
      <rPr>
        <sz val="8"/>
        <rFont val="Arial Narrow"/>
        <family val="2"/>
      </rPr>
      <t>. OC N° 24425-17 Adquirir 38.347 Tabletas a través del Acuerdo Marco de Precios de Colombia Compra Eficiente con su respectivo servicio de instalación de Software y configuración del terminal, adicionalmente, se incluyo un 4% de garantia anticipada de Tabletas y 1% de garantía anticipada de baterias y adaptadores. Mediante modificación N° 1 se adquirieron 17.484 unidades adicionales.</t>
    </r>
    <r>
      <rPr>
        <sz val="8"/>
        <color indexed="10"/>
        <rFont val="Arial Narrow"/>
        <family val="2"/>
      </rPr>
      <t xml:space="preserve"> 2</t>
    </r>
    <r>
      <rPr>
        <sz val="8"/>
        <rFont val="Arial Narrow"/>
        <family val="2"/>
      </rPr>
      <t>. OC N° 24978-18 Adquirir 16.333 Tabletas a través del Acuerdo Marco de Precios de Colombia Compra Eficiente con su respectivo servicio de instalación de Software y configuración del terminal, adicionalmente, se incluyo un 4% de garantia anticipada de Tabletas y 1% de garantía anticipada de baterias y adaptadores. Mediante modificación N° 1 se adquirieron 8.166 unidades adicionales</t>
    </r>
  </si>
  <si>
    <t>Colombia
Telecomunicaciones
S.A. ESP</t>
  </si>
  <si>
    <t>USD 625000</t>
  </si>
  <si>
    <t>Tecnología y Datos de
Colombia S.A.S.</t>
  </si>
  <si>
    <t>Suministro de equipos de computo</t>
  </si>
  <si>
    <t>SELECCIÓN ABREVIADA POR SUBASTA INVERSA No. SA - SI-022-20</t>
  </si>
  <si>
    <t>EIVER GONZALES</t>
  </si>
  <si>
    <t>Contratista- VSCSM</t>
  </si>
  <si>
    <t>JHOSET GUETTA</t>
  </si>
  <si>
    <t>Contratista VCT</t>
  </si>
  <si>
    <t>IVETH PAMELA CAMARGO</t>
  </si>
  <si>
    <t>CONTRATISTA VPF</t>
  </si>
  <si>
    <r>
      <t>Al revisar la pagina del fabricante no se evidencia la referencia ofertada. Adicionalmente la que el fabrciante publica en la pagina no corresponde con las caracteristicas ofertas en especial la version de android. De acuerdo al  numeral 4.1.3.4.2 Ficha técnica. "</t>
    </r>
    <r>
      <rPr>
        <i/>
        <sz val="8"/>
        <color theme="1"/>
        <rFont val="Arial Narrow"/>
        <family val="2"/>
      </rPr>
      <t>Adicionalmente y de ser necesario, la Entidad podrá verificar o comprobar el cumplimiento de cada una de las especificaciones técnicas, en la web Site del fabricante para los equipos ofertados. Es preciso mencionar que los equipos ofertados deben ser equipos existentes en el mercado y por ningún motivo diseños o equipos fabricados a la medida para el presente proceso, por tal motivo no se tendrán en cuenta estos equipos."</t>
    </r>
    <r>
      <rPr>
        <sz val="8"/>
        <color theme="1"/>
        <rFont val="Arial Narrow"/>
        <family val="2"/>
      </rPr>
      <t xml:space="preserve"> no se permite la presentacion de equipos diseñados a la medida. Siendo asi la Calificacion es No CUMPLE:
</t>
    </r>
  </si>
  <si>
    <t>Se realiza la verificación sobre el listado de dispositivos admitidos por google, y no se encuentra el dispositivo en este listado.</t>
  </si>
  <si>
    <t>En la página del fabrciante no se encuentra la ficha técnica ofertada. Las especificaciones del fabricante sewoo no correpsonden con las presentadas.</t>
  </si>
  <si>
    <t>Se verifica los documentos asociados a la propuesta y no se evidencia la certificación expedida por el fabrciante o distribuidor autorizado que autorice al oferente a vender, distribuir, dar soporte, mantenimiento y garantía de los equipos ofertados.</t>
  </si>
  <si>
    <t>En la propuesta se evidencia las políticas y condiciones de la garantía del equipos, sin embargo no se encuentra suscrita por el Fabricante que avale y certifique el documento.</t>
  </si>
  <si>
    <t>Dentro de toda la Oferta, el proponente UNPLES solo presenta y oferta una garantía otrorgada directemante por el fabricante del producto por un Año, y el proponente ofrece garantía por dos años adicionales. Sin embargo se solicita que la garantia sea ofrecida por el Fabricante por 2 años y no 1, y el proponente un año adicional, por tal motivo no se evidencia el cumplimiento de esta certificacion.</t>
  </si>
  <si>
    <t>La garantia aportada la suscribe Highton Electronic y el equipo aportado es del fabrciante SOTEN, por tal motivo la calificación.</t>
  </si>
  <si>
    <t xml:space="preserve">Se procede a realizar la verificación, en la lista de dispositivos adminitidos por Google sin encontrar el equipo ofertado. HUGE ROCK - SOTEN T71
 - </t>
  </si>
  <si>
    <t>Objeto:  "Adquisición de tablets para apoyar a la ANM en el cumplimiento de las funciones misionales y en las actividades de fiscalización de los títulos mineros”</t>
  </si>
  <si>
    <r>
      <rPr>
        <b/>
        <sz val="9"/>
        <color indexed="8"/>
        <rFont val="Calibri"/>
        <family val="2"/>
      </rPr>
      <t>NOTA # 2:</t>
    </r>
    <r>
      <rPr>
        <sz val="9"/>
        <color indexed="8"/>
        <rFont val="Calibri"/>
        <family val="2"/>
      </rPr>
      <t xml:space="preserve"> En el presente archivo de Excel, se detallan , los requisitos mínimos exigidos en el pliego de condiciones definitivo, anexos, formatos, y adendas, con el fin de dar a conocer el resultado de la evaluación y la justificación emitida para el caso en que “no se cumpla” con alguno de los requisitos valorado por el comité evaluador del presente proceso.
Conviene mencionar que, para el caso de la evaluación técnica, se tuvieron en cuenta no solo los documentos aportados en la propuesta sino también aquellos que la Entidad para su verificación podía consultar en la página WEB de cada uno de los fabricantes de los equipos ofertados, con el fin de corroborar con exactitud la información allí consignada, lo que dio como resultado en algunos casos la evidencia de cumplimiento técnico.
De igual manera, se optó, por realizar un análisis integral del equipo ofertado, con el fin de  corroborar  y verificar  de manera  clara el cumplimiento de aquellas especificaciones técnicas que a la luz de la tecnología podrían resultar  obvias, pero que no se detallan en los manuales o catálogos de los equipos ofertados.
Como resultado de este análisis, en la verificación de requisitos habilitantes, se detallan  aquellas especificaciones técnicas, que cada uno de los proponentes no cumple, con el fin de que en la oportunidad legal, puedan aclarar y/o subsanar  puntualmente los aspectos técnicos evaluados y calificados como No Cumple.</t>
    </r>
  </si>
  <si>
    <t xml:space="preserve"> CUMPLE </t>
  </si>
  <si>
    <t>Aporta certificacion de contrato cuyo objeto es "Adquisición de Tablets para apoyar a la Vicepresidencia de
Seguimiento, Control y Seguridad Minera en las actividades de
seguimiento, control y fiscalización de títulos mineros.</t>
  </si>
  <si>
    <t>Aporta certificacion de contrato cuyo objeto es "SUMINISTRO DE EQUIPOS DE
RECOLECCION DE DATOS EDS (TERMINAL
TOUCH LEVI 8707).</t>
  </si>
  <si>
    <t xml:space="preserve">Aporta certificacion de contrato cuyo objeto es "Suministro de equipo Móviles robustos e impresoras. ( dispositivos moviles de captura), Sin embargo no aporta acta de liquidación, copia del contrato o documento equivalente en el cual se pueda identificar el valor  y especificaciones correspondientes al suministro de los equipos de tecnología,es importante indicar que de conformidad con lo dispuesto en los literales c) y h) del numeral 4.1.3.3. así: "El objeto de la experiencia a acreditar debe estar orientado a la adquisición, compraventa o suministro de equipos y/o elementos con características iguales o similares a los que la entidad pretende adquirir a través del presente proceso de contratación, esto debido a que los elementos suministrado no cuentan con las caracteristicas similares a las de una  Tablets </t>
  </si>
  <si>
    <t>Aporta certificación  cuyo objeto es Suministro de 700 equipos Motorola ES400 con 700 baterias de larga duración, 1 paquete de 1000 licencias msp3, 700 cartucheras, 50 cargadores adicionales accesorios, Sin embargo no aporta acta de liquidación, copia del contrato o documento equivalente en el cual se pueda identificar el valor correspondiente al suministro de los equipos de tecnología, de conformidad con lo dispuesto en los literales c) y h) del numeral 4.1.3.3. así: "El objeto de la experiencia a acreditar debe estar orientado a la adquisición, compraventa o suministro de equipos y/o elementos con características iguales o similares a los que la entidad pretende adquirir a través del presente proceso de contratación." y "En el evento que las certificaciones aportadas incluyan dentro del objeto varias actividades, deberá discriminarse el valor de ejecución de la actividad solicitada como requisito de experiencia para el presente proceso de selección y éstas deberán cumplir con los requisitos solicitados en el presente documento.", respectivamente.</t>
  </si>
  <si>
    <t>ASOCIACION RED UNIVERSITARIA DE ALTA VELOCIDAD DEL VALLE DEL CAUCA-RUAV</t>
  </si>
  <si>
    <t>43211700;43211500; 43191500</t>
  </si>
  <si>
    <t>Aporta certificación cuyo objeto es "Suministro de tablets"</t>
  </si>
  <si>
    <t>FUNDACION COLEGIO ANGLO COLOMBIANO</t>
  </si>
  <si>
    <t>Aporta certificación cuyo objeto es "Suministro a titulo de compraventa de computadores y tablets"</t>
  </si>
  <si>
    <t>Aporta certificación cuyo objeto es "Suministro a titulo de compraventa de Estaciones de Trabajo y tablets"</t>
  </si>
  <si>
    <t>Aporta certificación cuyo objeto es "Suministro a titulo de compraventa de 384tablets"</t>
  </si>
  <si>
    <t>XOREX DE COLOMBIA S A S</t>
  </si>
  <si>
    <t>4.1.3.3. Experiencia del proponente</t>
  </si>
  <si>
    <t>EVALUACION TABLETS TIPO RUGGED IP 67.</t>
  </si>
  <si>
    <t>Numeral 4.1.3.4.1. Anexo Especificaciones y Requerimientos Técnicas Mínimos Requeridos. Serán habilitados los proponentes que cumplan con todas las especificaciones y requisitos establecidos en el ANEXO ESPECIFICACIONES Y REQUERIMIENTOS TÉCNICOS MÍNIMOS, para lo cual el proponente deberá adjuntar dicho documento debidamente diligenciado indicando el equipo y referencia ofertada, en el que declare su conocimiento y aceptación de las condiciones y requerimientos técnicos aplicables al mismo, so pena de que se tome como NO presentada la oferta técnica y se proceda al rechazo de la propuesta.</t>
  </si>
  <si>
    <t>1.      El proponente debe anexar con su oferta, la ficha técnica, de cada uno de los equipos ofertados en la que conste que los equipos cumplen con cada una de las especificaciones técnicas establecidas en el ANEXO ESPECIFICACIONES Y REQUERIMIENTOS TÉCNICOS MÍNIMOS.. Adicionalmente y de ser necesario, la Entidad podrá verificar o comprobar el cumplimiento de cada una de las especificaciones técnicas, en la web Site del fabricante para los equipos ofertados. Es preciso mencionar que los equipos ofertados deben ser equipos existentes en el mercado y por ningún motivo diseños o equipos fabricados a la medida para el presente proceso, por tal motivo no se tendrán en cuenta estos equipos.</t>
  </si>
  <si>
    <t>4.1.3.4.3 GARANTIA Y/O CERTIFICACIONES.</t>
  </si>
  <si>
    <t>4.1.3.4.1. ANEXO TÉCNICO Y 4.1.3.4.2 FICHA TECNICA</t>
  </si>
  <si>
    <t>CONSOLIDADO DE VERIFICACIÓN REQUISITOS HABILITANTES- DOCUMENTOS TÉCNICOS</t>
  </si>
  <si>
    <t>Aportó anexo de Especificaciones y Requerimientos Técnicas Mínimos Requeridos</t>
  </si>
  <si>
    <t>RESULTADO</t>
  </si>
  <si>
    <t>Aunque aportó anexo de Especificaciones y Requerimientos Técnicas Mínimos Requeridos, no cumple con las especificaciones.</t>
  </si>
  <si>
    <t>RESULTADO DE LA VERIFICACIÓN ESPECIFICACIONES TÉCNICAS</t>
  </si>
  <si>
    <t>RESULTADO VERIFICACIÓN DOCUMENTOS TÉCNICOS</t>
  </si>
  <si>
    <r>
      <rPr>
        <b/>
        <sz val="9"/>
        <color indexed="8"/>
        <rFont val="Calibri"/>
        <family val="2"/>
      </rPr>
      <t>NOTA # 1:
PROPONENTE # 4:</t>
    </r>
    <r>
      <rPr>
        <sz val="9"/>
        <color indexed="8"/>
        <rFont val="Calibri"/>
        <family val="2"/>
      </rPr>
      <t xml:space="preserve"> UT ELEMOVIL  integrada por ELECTRICOS Y COMUNICACIONES ELECTROCOM SAS ( 90 %) y MOVILTRONIX  S.A.S (10 %).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</si>
</sst>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0">
    <font>
      <sz val="11"/>
      <color theme="1"/>
      <name val="Calibri"/>
      <family val="2"/>
      <scheme val="minor"/>
    </font>
    <font>
      <b/>
      <sz val="8"/>
      <color theme="1"/>
      <name val="Arial Narrow"/>
      <family val="2"/>
    </font>
    <font>
      <b/>
      <sz val="8"/>
      <color rgb="FF000000"/>
      <name val="Arial Narrow"/>
      <family val="2"/>
    </font>
    <font>
      <sz val="8"/>
      <color theme="1"/>
      <name val="Arial Narrow"/>
      <family val="2"/>
    </font>
    <font>
      <b/>
      <sz val="12"/>
      <color theme="1"/>
      <name val="Arial Narrow"/>
      <family val="2"/>
    </font>
    <font>
      <b/>
      <sz val="11"/>
      <color rgb="FF000000"/>
      <name val="Arial Narrow"/>
      <family val="2"/>
    </font>
    <font>
      <b/>
      <sz val="14"/>
      <name val="Arial Narrow"/>
      <family val="2"/>
    </font>
    <font>
      <b/>
      <sz val="10"/>
      <name val="Arial Narrow"/>
      <family val="2"/>
    </font>
    <font>
      <sz val="10"/>
      <color theme="1"/>
      <name val="Times New Roman"/>
      <family val="1"/>
    </font>
    <font>
      <b/>
      <sz val="11"/>
      <color theme="1"/>
      <name val="Arial Narrow"/>
      <family val="2"/>
    </font>
    <font>
      <sz val="11"/>
      <color theme="1"/>
      <name val="Arial Narrow"/>
      <family val="2"/>
    </font>
    <font>
      <sz val="10"/>
      <color rgb="FF000000"/>
      <name val="Arial Narrow"/>
      <family val="2"/>
    </font>
    <font>
      <sz val="10"/>
      <color theme="1"/>
      <name val="Arial Narrow"/>
      <family val="2"/>
    </font>
    <font>
      <sz val="10"/>
      <color rgb="FF000000"/>
      <name val="Times New Roman"/>
      <family val="1"/>
    </font>
    <font>
      <b/>
      <sz val="10"/>
      <color rgb="FF000000"/>
      <name val="Times New Roman"/>
      <family val="1"/>
    </font>
    <font>
      <b/>
      <i/>
      <sz val="10"/>
      <color theme="1"/>
      <name val="Arial Narrow"/>
      <family val="2"/>
    </font>
    <font>
      <b/>
      <sz val="10"/>
      <color rgb="FF000000"/>
      <name val="Arial Narrow"/>
      <family val="2"/>
    </font>
    <font>
      <i/>
      <sz val="8"/>
      <color theme="1"/>
      <name val="Arial Narrow"/>
      <family val="2"/>
    </font>
    <font>
      <sz val="11"/>
      <color theme="1"/>
      <name val="Calibri"/>
      <family val="2"/>
      <scheme val="minor"/>
    </font>
    <font>
      <b/>
      <sz val="11"/>
      <color theme="1"/>
      <name val="Calibri"/>
      <family val="2"/>
      <scheme val="minor"/>
    </font>
    <font>
      <b/>
      <sz val="12"/>
      <name val="Calibri"/>
      <family val="2"/>
      <scheme val="minor"/>
    </font>
    <font>
      <sz val="12"/>
      <name val="Calibri"/>
      <family val="2"/>
      <scheme val="minor"/>
    </font>
    <font>
      <b/>
      <sz val="11"/>
      <color rgb="FFFF0000"/>
      <name val="Calibri"/>
      <family val="2"/>
      <scheme val="minor"/>
    </font>
    <font>
      <b/>
      <sz val="9"/>
      <color indexed="8"/>
      <name val="Calibri"/>
      <family val="2"/>
    </font>
    <font>
      <sz val="9"/>
      <color indexed="8"/>
      <name val="Calibri"/>
      <family val="2"/>
    </font>
    <font>
      <b/>
      <sz val="10"/>
      <color theme="1"/>
      <name val="Arial Narrow"/>
      <family val="2"/>
    </font>
    <font>
      <b/>
      <sz val="10"/>
      <color theme="1"/>
      <name val="Times New Roman"/>
      <family val="1"/>
    </font>
    <font>
      <b/>
      <sz val="8"/>
      <name val="Arial Narrow"/>
      <family val="2"/>
    </font>
    <font>
      <sz val="8"/>
      <name val="Arial Narrow"/>
      <family val="2"/>
    </font>
    <font>
      <sz val="8"/>
      <color theme="0"/>
      <name val="Arial Narrow"/>
      <family val="2"/>
    </font>
    <font>
      <b/>
      <sz val="8"/>
      <color theme="0"/>
      <name val="Arial Narrow"/>
      <family val="2"/>
    </font>
    <font>
      <sz val="8"/>
      <color rgb="FF000000"/>
      <name val="Arial Narrow"/>
      <family val="2"/>
    </font>
    <font>
      <sz val="8"/>
      <color rgb="FFFF0000"/>
      <name val="Arial Narrow"/>
      <family val="2"/>
    </font>
    <font>
      <b/>
      <sz val="8"/>
      <color rgb="FFFF0000"/>
      <name val="Arial Narrow"/>
      <family val="2"/>
    </font>
    <font>
      <sz val="8"/>
      <color indexed="10"/>
      <name val="Arial Narrow"/>
      <family val="2"/>
    </font>
    <font>
      <b/>
      <sz val="10"/>
      <color theme="0"/>
      <name val="Calibri"/>
      <family val="2"/>
      <scheme val="minor"/>
    </font>
    <font>
      <u/>
      <sz val="11"/>
      <color theme="10"/>
      <name val="Calibri"/>
      <family val="2"/>
      <scheme val="minor"/>
    </font>
    <font>
      <u/>
      <sz val="11"/>
      <color theme="11"/>
      <name val="Calibri"/>
      <family val="2"/>
      <scheme val="minor"/>
    </font>
    <font>
      <sz val="8"/>
      <color theme="1"/>
      <name val="ArialMT"/>
    </font>
    <font>
      <b/>
      <sz val="11"/>
      <name val="Arial Narrow"/>
      <family val="2"/>
    </font>
  </fonts>
  <fills count="15">
    <fill>
      <patternFill patternType="none"/>
    </fill>
    <fill>
      <patternFill patternType="gray125"/>
    </fill>
    <fill>
      <patternFill patternType="solid">
        <fgColor rgb="FFA8D08D"/>
        <bgColor indexed="64"/>
      </patternFill>
    </fill>
    <fill>
      <patternFill patternType="solid">
        <fgColor theme="0" tint="-0.14999847407452621"/>
        <bgColor indexed="64"/>
      </patternFill>
    </fill>
    <fill>
      <patternFill patternType="solid">
        <fgColor theme="2"/>
        <bgColor indexed="64"/>
      </patternFill>
    </fill>
    <fill>
      <patternFill patternType="solid">
        <fgColor rgb="FFFF0000"/>
        <bgColor indexed="64"/>
      </patternFill>
    </fill>
    <fill>
      <patternFill patternType="solid">
        <fgColor theme="1"/>
        <bgColor indexed="64"/>
      </patternFill>
    </fill>
    <fill>
      <patternFill patternType="solid">
        <fgColor theme="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B4C6E7"/>
        <bgColor indexed="64"/>
      </patternFill>
    </fill>
    <fill>
      <patternFill patternType="solid">
        <fgColor theme="4" tint="0.79998168889431442"/>
        <bgColor indexed="64"/>
      </patternFill>
    </fill>
    <fill>
      <patternFill patternType="solid">
        <fgColor rgb="FF002060"/>
        <bgColor indexed="64"/>
      </patternFill>
    </fill>
    <fill>
      <patternFill patternType="solid">
        <fgColor theme="6" tint="0.39997558519241921"/>
        <bgColor indexed="64"/>
      </patternFill>
    </fill>
    <fill>
      <patternFill patternType="solid">
        <fgColor theme="0" tint="-0.249977111117893"/>
        <bgColor indexed="64"/>
      </patternFill>
    </fill>
  </fills>
  <borders count="43">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style="thin">
        <color auto="1"/>
      </bottom>
      <diagonal/>
    </border>
    <border>
      <left/>
      <right/>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diagonal/>
    </border>
    <border>
      <left style="thin">
        <color auto="1"/>
      </left>
      <right style="medium">
        <color auto="1"/>
      </right>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style="medium">
        <color auto="1"/>
      </left>
      <right/>
      <top/>
      <bottom/>
      <diagonal/>
    </border>
    <border>
      <left/>
      <right style="medium">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diagonal/>
    </border>
    <border>
      <left style="thin">
        <color auto="1"/>
      </left>
      <right style="thin">
        <color auto="1"/>
      </right>
      <top/>
      <bottom style="thin">
        <color auto="1"/>
      </bottom>
      <diagonal/>
    </border>
    <border>
      <left style="thin">
        <color auto="1"/>
      </left>
      <right/>
      <top/>
      <bottom/>
      <diagonal/>
    </border>
    <border>
      <left/>
      <right style="medium">
        <color auto="1"/>
      </right>
      <top style="thin">
        <color auto="1"/>
      </top>
      <bottom/>
      <diagonal/>
    </border>
  </borders>
  <cellStyleXfs count="38">
    <xf numFmtId="0" fontId="0" fillId="0" borderId="0"/>
    <xf numFmtId="9" fontId="18" fillId="0" borderId="0" applyFon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cellStyleXfs>
  <cellXfs count="255">
    <xf numFmtId="0" fontId="0" fillId="0" borderId="0" xfId="0"/>
    <xf numFmtId="0" fontId="3" fillId="0" borderId="0" xfId="0" applyFont="1"/>
    <xf numFmtId="0" fontId="0" fillId="0" borderId="0" xfId="0" applyAlignment="1">
      <alignment wrapText="1"/>
    </xf>
    <xf numFmtId="0" fontId="3" fillId="0" borderId="0" xfId="0" applyFont="1" applyAlignment="1">
      <alignment vertical="center" wrapText="1"/>
    </xf>
    <xf numFmtId="0" fontId="3" fillId="0" borderId="1" xfId="0" applyFont="1" applyBorder="1" applyAlignment="1">
      <alignment vertical="center" wrapText="1"/>
    </xf>
    <xf numFmtId="0" fontId="3" fillId="0" borderId="1" xfId="0" applyFont="1" applyBorder="1" applyAlignment="1">
      <alignmen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2" borderId="2" xfId="0" applyFont="1" applyFill="1" applyBorder="1" applyAlignment="1">
      <alignment horizontal="center" vertical="center"/>
    </xf>
    <xf numFmtId="0" fontId="3" fillId="0" borderId="2" xfId="0" applyFont="1" applyBorder="1" applyAlignment="1">
      <alignment vertical="center"/>
    </xf>
    <xf numFmtId="0" fontId="3" fillId="0" borderId="3" xfId="0" applyFont="1" applyBorder="1"/>
    <xf numFmtId="0" fontId="3" fillId="0" borderId="2" xfId="0" applyFont="1" applyBorder="1" applyAlignment="1">
      <alignment vertical="center" wrapText="1"/>
    </xf>
    <xf numFmtId="0" fontId="6" fillId="3" borderId="6" xfId="0" applyFont="1" applyFill="1" applyBorder="1" applyAlignment="1">
      <alignment horizontal="center" vertical="center" wrapText="1"/>
    </xf>
    <xf numFmtId="0" fontId="3" fillId="0" borderId="1" xfId="0" applyFont="1" applyBorder="1"/>
    <xf numFmtId="0" fontId="2" fillId="2" borderId="10" xfId="0" applyFont="1" applyFill="1" applyBorder="1" applyAlignment="1">
      <alignment horizontal="center" vertical="center" wrapText="1"/>
    </xf>
    <xf numFmtId="0" fontId="1" fillId="0" borderId="10" xfId="0" applyFont="1" applyBorder="1" applyAlignment="1">
      <alignment horizontal="center" vertical="center"/>
    </xf>
    <xf numFmtId="0" fontId="3" fillId="0" borderId="10" xfId="0" applyFont="1" applyBorder="1" applyAlignment="1">
      <alignment horizontal="center" vertical="center"/>
    </xf>
    <xf numFmtId="0" fontId="3" fillId="0" borderId="10" xfId="0" applyFont="1" applyBorder="1" applyAlignment="1">
      <alignment vertical="center"/>
    </xf>
    <xf numFmtId="0" fontId="3" fillId="0" borderId="10" xfId="0" applyFont="1" applyFill="1" applyBorder="1" applyAlignment="1">
      <alignment vertical="center"/>
    </xf>
    <xf numFmtId="0" fontId="3" fillId="0" borderId="10" xfId="0" applyFont="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2" xfId="0" applyFont="1" applyBorder="1"/>
    <xf numFmtId="0" fontId="3" fillId="0" borderId="4" xfId="0" applyFont="1" applyBorder="1"/>
    <xf numFmtId="0" fontId="3" fillId="0" borderId="15" xfId="0" applyFont="1" applyBorder="1"/>
    <xf numFmtId="0" fontId="2" fillId="2" borderId="11" xfId="0" applyFont="1" applyFill="1" applyBorder="1" applyAlignment="1">
      <alignment horizontal="center" vertical="center"/>
    </xf>
    <xf numFmtId="0" fontId="11" fillId="0" borderId="10" xfId="0" applyFont="1" applyBorder="1" applyAlignment="1">
      <alignment horizontal="justify" vertical="top" wrapText="1"/>
    </xf>
    <xf numFmtId="0" fontId="4" fillId="0" borderId="8" xfId="0" applyFont="1" applyBorder="1" applyAlignment="1">
      <alignment horizontal="center" wrapText="1"/>
    </xf>
    <xf numFmtId="0" fontId="7" fillId="3" borderId="12" xfId="0" applyFont="1" applyFill="1" applyBorder="1" applyAlignment="1">
      <alignment vertical="center" wrapText="1"/>
    </xf>
    <xf numFmtId="0" fontId="7" fillId="3" borderId="2" xfId="0" applyFont="1" applyFill="1" applyBorder="1" applyAlignment="1">
      <alignment vertical="center" wrapText="1"/>
    </xf>
    <xf numFmtId="0" fontId="7" fillId="3" borderId="14" xfId="0" applyFont="1" applyFill="1" applyBorder="1" applyAlignment="1">
      <alignment vertical="center" wrapText="1"/>
    </xf>
    <xf numFmtId="0" fontId="7" fillId="3" borderId="3" xfId="0" applyFont="1" applyFill="1" applyBorder="1" applyAlignment="1">
      <alignment vertical="center" wrapText="1"/>
    </xf>
    <xf numFmtId="0" fontId="7" fillId="3" borderId="1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0" fillId="0" borderId="0" xfId="0" applyAlignment="1">
      <alignment horizontal="center"/>
    </xf>
    <xf numFmtId="0" fontId="10" fillId="0" borderId="1" xfId="0" applyFont="1" applyBorder="1"/>
    <xf numFmtId="0" fontId="9" fillId="4" borderId="1" xfId="0" applyFont="1" applyFill="1" applyBorder="1" applyAlignment="1">
      <alignment horizontal="center"/>
    </xf>
    <xf numFmtId="0" fontId="9" fillId="0" borderId="1" xfId="0" applyFont="1" applyBorder="1" applyAlignment="1">
      <alignment horizontal="center"/>
    </xf>
    <xf numFmtId="0" fontId="3" fillId="0" borderId="3" xfId="0" applyFont="1" applyBorder="1" applyAlignment="1">
      <alignment wrapText="1"/>
    </xf>
    <xf numFmtId="0" fontId="3" fillId="0" borderId="20" xfId="0" applyFont="1" applyBorder="1" applyAlignment="1">
      <alignment vertical="center"/>
    </xf>
    <xf numFmtId="0" fontId="3" fillId="0" borderId="11" xfId="0" applyFont="1" applyFill="1" applyBorder="1" applyAlignment="1">
      <alignment vertical="center" wrapText="1"/>
    </xf>
    <xf numFmtId="0" fontId="3" fillId="0" borderId="19" xfId="0" applyFont="1" applyBorder="1"/>
    <xf numFmtId="0" fontId="3" fillId="0" borderId="21" xfId="0" applyFont="1" applyBorder="1"/>
    <xf numFmtId="0" fontId="3" fillId="0" borderId="21" xfId="0" applyFont="1" applyBorder="1" applyAlignment="1">
      <alignment wrapText="1"/>
    </xf>
    <xf numFmtId="0" fontId="3" fillId="0" borderId="21" xfId="0" applyFont="1" applyBorder="1" applyAlignment="1">
      <alignment horizontal="center" vertical="center"/>
    </xf>
    <xf numFmtId="0" fontId="3" fillId="0" borderId="3" xfId="0" applyFont="1" applyBorder="1" applyAlignment="1">
      <alignment vertical="center" wrapText="1"/>
    </xf>
    <xf numFmtId="0" fontId="3" fillId="0" borderId="3"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wrapText="1"/>
    </xf>
    <xf numFmtId="0" fontId="3" fillId="0" borderId="3" xfId="0" applyFont="1" applyBorder="1" applyAlignment="1">
      <alignment horizontal="left" vertical="center" wrapText="1"/>
    </xf>
    <xf numFmtId="18" fontId="3" fillId="0" borderId="2" xfId="0" applyNumberFormat="1" applyFont="1" applyBorder="1"/>
    <xf numFmtId="0" fontId="3" fillId="0" borderId="5" xfId="0" applyFont="1" applyBorder="1" applyAlignment="1">
      <alignment wrapText="1"/>
    </xf>
    <xf numFmtId="0" fontId="3" fillId="0" borderId="1" xfId="0" applyFont="1" applyBorder="1" applyAlignment="1">
      <alignment horizontal="center" vertical="center" wrapText="1"/>
    </xf>
    <xf numFmtId="0" fontId="3" fillId="6" borderId="9" xfId="0" applyFont="1" applyFill="1" applyBorder="1" applyAlignment="1">
      <alignment vertical="center" wrapText="1"/>
    </xf>
    <xf numFmtId="0" fontId="3" fillId="6" borderId="23" xfId="0" applyFont="1" applyFill="1" applyBorder="1" applyAlignment="1">
      <alignment vertical="center" wrapText="1"/>
    </xf>
    <xf numFmtId="0" fontId="7" fillId="3" borderId="25" xfId="0" applyFont="1" applyFill="1" applyBorder="1" applyAlignment="1">
      <alignment vertical="center" wrapText="1"/>
    </xf>
    <xf numFmtId="0" fontId="7" fillId="3" borderId="23" xfId="0" applyFont="1" applyFill="1" applyBorder="1" applyAlignment="1">
      <alignment vertical="center" wrapText="1"/>
    </xf>
    <xf numFmtId="0" fontId="3" fillId="0" borderId="21" xfId="0" applyFont="1" applyBorder="1" applyAlignment="1">
      <alignment horizontal="center" vertical="center" wrapText="1"/>
    </xf>
    <xf numFmtId="0" fontId="2" fillId="2" borderId="23" xfId="0" applyFont="1" applyFill="1" applyBorder="1" applyAlignment="1">
      <alignment horizontal="center" vertical="center" wrapText="1"/>
    </xf>
    <xf numFmtId="0" fontId="3" fillId="0" borderId="23" xfId="0" applyFont="1" applyBorder="1" applyAlignment="1">
      <alignment horizontal="justify" wrapText="1"/>
    </xf>
    <xf numFmtId="0" fontId="3" fillId="0" borderId="23" xfId="0" applyFont="1" applyBorder="1"/>
    <xf numFmtId="0" fontId="3" fillId="0" borderId="26" xfId="0" applyFont="1" applyBorder="1"/>
    <xf numFmtId="0" fontId="7" fillId="3" borderId="27" xfId="0" applyFont="1" applyFill="1" applyBorder="1" applyAlignment="1">
      <alignment vertical="center" wrapText="1"/>
    </xf>
    <xf numFmtId="0" fontId="7" fillId="3" borderId="28" xfId="0" applyFont="1" applyFill="1" applyBorder="1" applyAlignment="1">
      <alignment vertical="center" wrapText="1"/>
    </xf>
    <xf numFmtId="0" fontId="2" fillId="2" borderId="28" xfId="0" applyFont="1" applyFill="1" applyBorder="1" applyAlignment="1">
      <alignment horizontal="center" vertical="center" wrapText="1"/>
    </xf>
    <xf numFmtId="0" fontId="3" fillId="0" borderId="28" xfId="0" applyFont="1" applyBorder="1" applyAlignment="1">
      <alignment horizontal="center" vertical="center" wrapText="1"/>
    </xf>
    <xf numFmtId="0" fontId="3" fillId="6" borderId="28" xfId="0" applyFont="1" applyFill="1" applyBorder="1" applyAlignment="1">
      <alignment vertical="center" wrapText="1"/>
    </xf>
    <xf numFmtId="0" fontId="3" fillId="0" borderId="29" xfId="0" applyFont="1" applyBorder="1" applyAlignment="1">
      <alignment horizontal="center" vertical="center" wrapText="1"/>
    </xf>
    <xf numFmtId="0" fontId="7" fillId="3" borderId="30" xfId="0" applyFont="1" applyFill="1" applyBorder="1" applyAlignment="1">
      <alignment vertical="center" wrapText="1"/>
    </xf>
    <xf numFmtId="0" fontId="7" fillId="3" borderId="21" xfId="0" applyFont="1" applyFill="1" applyBorder="1" applyAlignment="1">
      <alignment vertical="center" wrapText="1"/>
    </xf>
    <xf numFmtId="0" fontId="2" fillId="2" borderId="21" xfId="0" applyFont="1" applyFill="1" applyBorder="1" applyAlignment="1">
      <alignment horizontal="center" vertical="center" wrapText="1"/>
    </xf>
    <xf numFmtId="0" fontId="3" fillId="0" borderId="23" xfId="0" applyFont="1" applyBorder="1" applyAlignment="1">
      <alignment horizontal="center" vertical="center" wrapText="1"/>
    </xf>
    <xf numFmtId="0" fontId="0" fillId="0" borderId="0" xfId="0" applyAlignment="1">
      <alignment vertical="center"/>
    </xf>
    <xf numFmtId="0" fontId="0" fillId="7" borderId="0" xfId="0" applyFill="1" applyAlignment="1">
      <alignment vertical="center"/>
    </xf>
    <xf numFmtId="0" fontId="20" fillId="3" borderId="31" xfId="0" applyFont="1" applyFill="1" applyBorder="1" applyAlignment="1">
      <alignment horizontal="center" vertical="center"/>
    </xf>
    <xf numFmtId="0" fontId="20" fillId="3" borderId="0" xfId="0" applyFont="1" applyFill="1" applyBorder="1" applyAlignment="1">
      <alignment horizontal="center" vertical="center"/>
    </xf>
    <xf numFmtId="0" fontId="20" fillId="3" borderId="32" xfId="0" applyFont="1" applyFill="1" applyBorder="1" applyAlignment="1">
      <alignment horizontal="center" vertical="center"/>
    </xf>
    <xf numFmtId="0" fontId="0" fillId="0" borderId="2" xfId="0" applyBorder="1" applyAlignment="1">
      <alignment horizontal="center" vertical="center"/>
    </xf>
    <xf numFmtId="9" fontId="0" fillId="0" borderId="0" xfId="0" applyNumberFormat="1" applyAlignment="1">
      <alignment vertical="center"/>
    </xf>
    <xf numFmtId="0" fontId="19" fillId="0" borderId="0" xfId="0" applyFont="1" applyAlignment="1">
      <alignment vertical="center"/>
    </xf>
    <xf numFmtId="0" fontId="25" fillId="0" borderId="0" xfId="0" applyFont="1" applyAlignment="1">
      <alignment vertical="center"/>
    </xf>
    <xf numFmtId="0" fontId="26" fillId="0" borderId="0" xfId="0" applyFont="1"/>
    <xf numFmtId="0" fontId="25" fillId="0" borderId="0" xfId="0" applyFont="1"/>
    <xf numFmtId="0" fontId="9" fillId="4" borderId="35" xfId="0" applyFont="1" applyFill="1" applyBorder="1" applyAlignment="1">
      <alignment horizontal="center"/>
    </xf>
    <xf numFmtId="0" fontId="3" fillId="3" borderId="0" xfId="0" applyFont="1" applyFill="1" applyAlignment="1">
      <alignment vertical="center" wrapText="1"/>
    </xf>
    <xf numFmtId="0" fontId="29" fillId="7" borderId="0" xfId="0" applyFont="1" applyFill="1" applyBorder="1" applyAlignment="1">
      <alignment horizontal="center" vertical="center" wrapText="1"/>
    </xf>
    <xf numFmtId="0" fontId="28" fillId="7" borderId="0" xfId="0" applyFont="1" applyFill="1" applyBorder="1" applyAlignment="1">
      <alignment horizontal="center" vertical="center" wrapText="1"/>
    </xf>
    <xf numFmtId="0" fontId="3" fillId="7" borderId="0" xfId="0" applyFont="1" applyFill="1" applyAlignment="1">
      <alignment vertical="center" wrapText="1"/>
    </xf>
    <xf numFmtId="0" fontId="3" fillId="7" borderId="0" xfId="0" applyFont="1" applyFill="1" applyBorder="1" applyAlignment="1">
      <alignment vertical="center" wrapText="1"/>
    </xf>
    <xf numFmtId="0" fontId="1" fillId="10" borderId="36" xfId="0" applyFont="1" applyFill="1" applyBorder="1" applyAlignment="1">
      <alignment horizontal="center" vertical="center" wrapText="1"/>
    </xf>
    <xf numFmtId="0" fontId="1" fillId="10" borderId="39" xfId="0" applyFont="1" applyFill="1" applyBorder="1" applyAlignment="1">
      <alignment horizontal="center" vertical="center" wrapText="1"/>
    </xf>
    <xf numFmtId="0" fontId="1" fillId="0" borderId="1" xfId="0" applyFont="1" applyBorder="1" applyAlignment="1">
      <alignment horizontal="center" vertical="center" wrapText="1"/>
    </xf>
    <xf numFmtId="3" fontId="3" fillId="0" borderId="24" xfId="0" applyNumberFormat="1" applyFont="1" applyBorder="1" applyAlignment="1">
      <alignment horizontal="center" vertical="center" wrapText="1"/>
    </xf>
    <xf numFmtId="3" fontId="3" fillId="0" borderId="1" xfId="0" applyNumberFormat="1" applyFont="1" applyBorder="1" applyAlignment="1">
      <alignment vertical="center" wrapText="1"/>
    </xf>
    <xf numFmtId="0" fontId="27" fillId="0" borderId="1" xfId="0" applyFont="1" applyBorder="1" applyAlignment="1">
      <alignment vertical="center" wrapText="1"/>
    </xf>
    <xf numFmtId="0" fontId="27" fillId="0" borderId="1" xfId="0" applyFont="1" applyBorder="1" applyAlignment="1">
      <alignment horizontal="center" vertical="center" wrapText="1"/>
    </xf>
    <xf numFmtId="3" fontId="3" fillId="7" borderId="1" xfId="0" applyNumberFormat="1" applyFont="1" applyFill="1" applyBorder="1" applyAlignment="1">
      <alignment vertical="center" wrapText="1"/>
    </xf>
    <xf numFmtId="0" fontId="3" fillId="0" borderId="0" xfId="0" applyFont="1" applyBorder="1" applyAlignment="1">
      <alignment vertical="center" wrapText="1"/>
    </xf>
    <xf numFmtId="0" fontId="28" fillId="0" borderId="1" xfId="0" applyFont="1" applyBorder="1" applyAlignment="1">
      <alignment horizontal="center" vertical="center" wrapText="1"/>
    </xf>
    <xf numFmtId="0" fontId="28" fillId="0" borderId="21" xfId="0" applyFont="1" applyFill="1" applyBorder="1" applyAlignment="1">
      <alignment horizontal="center" vertical="center" wrapText="1"/>
    </xf>
    <xf numFmtId="0" fontId="31" fillId="0" borderId="21" xfId="0" applyFont="1" applyFill="1" applyBorder="1" applyAlignment="1">
      <alignment horizontal="center" vertical="center" wrapText="1"/>
    </xf>
    <xf numFmtId="3" fontId="31" fillId="0" borderId="21" xfId="0" applyNumberFormat="1" applyFont="1" applyFill="1" applyBorder="1" applyAlignment="1">
      <alignment horizontal="center" vertical="center" wrapText="1"/>
    </xf>
    <xf numFmtId="3" fontId="28" fillId="0" borderId="21" xfId="0" applyNumberFormat="1" applyFont="1" applyFill="1" applyBorder="1" applyAlignment="1">
      <alignment horizontal="center" vertical="center" wrapText="1"/>
    </xf>
    <xf numFmtId="9" fontId="28" fillId="0" borderId="21" xfId="0" applyNumberFormat="1" applyFont="1" applyFill="1" applyBorder="1" applyAlignment="1">
      <alignment horizontal="center" vertical="center" wrapText="1"/>
    </xf>
    <xf numFmtId="0" fontId="28" fillId="0" borderId="40" xfId="0" applyFont="1" applyBorder="1" applyAlignment="1">
      <alignment horizontal="center" vertical="center" wrapText="1"/>
    </xf>
    <xf numFmtId="0" fontId="28" fillId="0" borderId="34" xfId="0" applyFont="1" applyFill="1" applyBorder="1" applyAlignment="1">
      <alignment horizontal="center" vertical="center" wrapText="1"/>
    </xf>
    <xf numFmtId="0" fontId="31" fillId="0" borderId="34" xfId="0" applyFont="1" applyFill="1" applyBorder="1" applyAlignment="1">
      <alignment horizontal="center" vertical="center" wrapText="1"/>
    </xf>
    <xf numFmtId="3" fontId="31" fillId="0" borderId="34" xfId="0" applyNumberFormat="1" applyFont="1" applyFill="1" applyBorder="1" applyAlignment="1">
      <alignment horizontal="center" vertical="center" wrapText="1"/>
    </xf>
    <xf numFmtId="3" fontId="28" fillId="0" borderId="34" xfId="0" applyNumberFormat="1" applyFont="1" applyFill="1" applyBorder="1" applyAlignment="1">
      <alignment horizontal="center" vertical="center" wrapText="1"/>
    </xf>
    <xf numFmtId="9" fontId="28" fillId="0" borderId="34" xfId="0" applyNumberFormat="1" applyFont="1" applyFill="1" applyBorder="1" applyAlignment="1">
      <alignment horizontal="center" vertical="center" wrapText="1"/>
    </xf>
    <xf numFmtId="0" fontId="3" fillId="0" borderId="34" xfId="0" applyFont="1" applyFill="1" applyBorder="1" applyAlignment="1">
      <alignment horizontal="center" vertical="center" wrapText="1"/>
    </xf>
    <xf numFmtId="0" fontId="32" fillId="0" borderId="34" xfId="0" applyFont="1" applyFill="1" applyBorder="1" applyAlignment="1">
      <alignment horizontal="left" vertical="center" wrapText="1"/>
    </xf>
    <xf numFmtId="3" fontId="27" fillId="13" borderId="1" xfId="0" applyNumberFormat="1" applyFont="1" applyFill="1" applyBorder="1" applyAlignment="1">
      <alignment vertical="center" wrapText="1"/>
    </xf>
    <xf numFmtId="4" fontId="27" fillId="13" borderId="1" xfId="0" applyNumberFormat="1" applyFont="1" applyFill="1" applyBorder="1" applyAlignment="1">
      <alignment vertical="center" wrapText="1"/>
    </xf>
    <xf numFmtId="2" fontId="28" fillId="0" borderId="0" xfId="0" applyNumberFormat="1" applyFont="1" applyFill="1" applyBorder="1" applyAlignment="1">
      <alignment horizontal="center" vertical="center" wrapText="1"/>
    </xf>
    <xf numFmtId="3" fontId="3" fillId="0" borderId="0" xfId="0" applyNumberFormat="1" applyFont="1" applyAlignment="1">
      <alignment vertical="center" wrapText="1"/>
    </xf>
    <xf numFmtId="3" fontId="27" fillId="14" borderId="21" xfId="0" applyNumberFormat="1" applyFont="1" applyFill="1" applyBorder="1" applyAlignment="1">
      <alignment horizontal="right" vertical="center" wrapText="1"/>
    </xf>
    <xf numFmtId="4" fontId="27" fillId="0" borderId="1" xfId="0" applyNumberFormat="1" applyFont="1" applyFill="1" applyBorder="1" applyAlignment="1">
      <alignment vertical="center" wrapText="1"/>
    </xf>
    <xf numFmtId="4" fontId="3" fillId="0" borderId="0" xfId="0" applyNumberFormat="1" applyFont="1" applyAlignment="1">
      <alignment vertical="center" wrapText="1"/>
    </xf>
    <xf numFmtId="0" fontId="28" fillId="0" borderId="0" xfId="0" applyFont="1" applyAlignment="1">
      <alignment vertical="center" wrapText="1"/>
    </xf>
    <xf numFmtId="0" fontId="27" fillId="0" borderId="0" xfId="0" applyFont="1" applyBorder="1" applyAlignment="1">
      <alignment horizontal="center" vertical="center" wrapText="1"/>
    </xf>
    <xf numFmtId="0" fontId="31" fillId="0" borderId="21" xfId="0" applyFont="1" applyFill="1" applyBorder="1" applyAlignment="1">
      <alignment vertical="center" wrapText="1"/>
    </xf>
    <xf numFmtId="3" fontId="28" fillId="0" borderId="1" xfId="0" applyNumberFormat="1" applyFont="1" applyBorder="1" applyAlignment="1">
      <alignment vertical="center" wrapText="1"/>
    </xf>
    <xf numFmtId="9" fontId="28" fillId="0" borderId="1" xfId="1" applyFont="1" applyBorder="1" applyAlignment="1">
      <alignment horizontal="center" vertical="center" wrapText="1"/>
    </xf>
    <xf numFmtId="0" fontId="32" fillId="0" borderId="1" xfId="0" applyFont="1" applyFill="1" applyBorder="1" applyAlignment="1">
      <alignment horizontal="left" vertical="center" wrapText="1"/>
    </xf>
    <xf numFmtId="4" fontId="28" fillId="0" borderId="1" xfId="0" applyNumberFormat="1" applyFont="1" applyBorder="1" applyAlignment="1">
      <alignment vertical="center" wrapText="1"/>
    </xf>
    <xf numFmtId="0" fontId="28" fillId="0" borderId="1" xfId="0" applyFont="1" applyFill="1" applyBorder="1" applyAlignment="1">
      <alignment horizontal="left" vertical="center" wrapText="1"/>
    </xf>
    <xf numFmtId="0" fontId="3" fillId="0" borderId="1" xfId="0" applyFont="1" applyFill="1" applyBorder="1" applyAlignment="1">
      <alignment vertical="center" wrapText="1"/>
    </xf>
    <xf numFmtId="3" fontId="3" fillId="0" borderId="1" xfId="0" applyNumberFormat="1" applyFont="1" applyFill="1" applyBorder="1" applyAlignment="1">
      <alignment vertical="center" wrapText="1"/>
    </xf>
    <xf numFmtId="0" fontId="27" fillId="0" borderId="0" xfId="0" applyFont="1" applyFill="1" applyAlignment="1">
      <alignment vertical="center" wrapText="1"/>
    </xf>
    <xf numFmtId="0" fontId="28" fillId="0" borderId="0" xfId="0" applyFont="1" applyFill="1" applyAlignment="1">
      <alignment vertical="center" wrapText="1"/>
    </xf>
    <xf numFmtId="164" fontId="28" fillId="0" borderId="1" xfId="0" applyNumberFormat="1" applyFont="1" applyBorder="1" applyAlignment="1">
      <alignment vertical="center" wrapText="1"/>
    </xf>
    <xf numFmtId="9" fontId="32" fillId="0" borderId="1" xfId="1" applyFont="1" applyFill="1" applyBorder="1" applyAlignment="1">
      <alignment horizontal="left" vertical="center" wrapText="1"/>
    </xf>
    <xf numFmtId="0" fontId="28" fillId="0" borderId="21" xfId="0" applyFont="1" applyBorder="1" applyAlignment="1">
      <alignment horizontal="center" vertical="center" wrapText="1"/>
    </xf>
    <xf numFmtId="0" fontId="31" fillId="0" borderId="21" xfId="0" applyFont="1" applyBorder="1" applyAlignment="1">
      <alignment vertical="center" wrapText="1"/>
    </xf>
    <xf numFmtId="3" fontId="31" fillId="0" borderId="21" xfId="0" applyNumberFormat="1" applyFont="1" applyBorder="1" applyAlignment="1">
      <alignment horizontal="center" vertical="center" wrapText="1"/>
    </xf>
    <xf numFmtId="164" fontId="28" fillId="0" borderId="21" xfId="0" applyNumberFormat="1" applyFont="1" applyBorder="1" applyAlignment="1">
      <alignment vertical="center" wrapText="1"/>
    </xf>
    <xf numFmtId="9" fontId="28" fillId="0" borderId="21" xfId="0" applyNumberFormat="1" applyFont="1" applyBorder="1" applyAlignment="1">
      <alignment horizontal="center" vertical="center" wrapText="1"/>
    </xf>
    <xf numFmtId="0" fontId="32" fillId="0" borderId="21" xfId="0" applyFont="1" applyBorder="1" applyAlignment="1">
      <alignment horizontal="left" vertical="center" wrapText="1"/>
    </xf>
    <xf numFmtId="0" fontId="28" fillId="0" borderId="34" xfId="0" applyFont="1" applyBorder="1" applyAlignment="1">
      <alignment horizontal="center" vertical="center" wrapText="1"/>
    </xf>
    <xf numFmtId="0" fontId="31" fillId="0" borderId="34" xfId="0" applyFont="1" applyBorder="1" applyAlignment="1">
      <alignment vertical="center" wrapText="1"/>
    </xf>
    <xf numFmtId="3" fontId="31" fillId="0" borderId="34" xfId="0" applyNumberFormat="1" applyFont="1" applyBorder="1" applyAlignment="1">
      <alignment horizontal="center" vertical="center" wrapText="1"/>
    </xf>
    <xf numFmtId="164" fontId="28" fillId="0" borderId="34" xfId="0" applyNumberFormat="1" applyFont="1" applyBorder="1" applyAlignment="1">
      <alignment vertical="center" wrapText="1"/>
    </xf>
    <xf numFmtId="9" fontId="28" fillId="0" borderId="34" xfId="0" applyNumberFormat="1" applyFont="1" applyBorder="1" applyAlignment="1">
      <alignment horizontal="center" vertical="center" wrapText="1"/>
    </xf>
    <xf numFmtId="0" fontId="28" fillId="0" borderId="34" xfId="0" applyFont="1" applyBorder="1" applyAlignment="1">
      <alignment vertical="center" wrapText="1"/>
    </xf>
    <xf numFmtId="4" fontId="28" fillId="0" borderId="34" xfId="0" applyNumberFormat="1" applyFont="1" applyBorder="1" applyAlignment="1">
      <alignment vertical="center" wrapText="1"/>
    </xf>
    <xf numFmtId="2" fontId="28" fillId="0" borderId="0" xfId="0" applyNumberFormat="1" applyFont="1" applyAlignment="1">
      <alignment horizontal="center" vertical="center" wrapText="1"/>
    </xf>
    <xf numFmtId="0" fontId="27" fillId="0" borderId="1" xfId="0" applyFont="1" applyFill="1" applyBorder="1" applyAlignment="1">
      <alignment vertical="center" wrapText="1"/>
    </xf>
    <xf numFmtId="0" fontId="27"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4" fontId="28" fillId="0" borderId="1" xfId="0" applyNumberFormat="1" applyFont="1" applyFill="1" applyBorder="1" applyAlignment="1">
      <alignment vertical="center" wrapText="1"/>
    </xf>
    <xf numFmtId="9" fontId="28" fillId="0" borderId="1" xfId="1" applyFont="1" applyFill="1" applyBorder="1" applyAlignment="1">
      <alignment horizontal="center" vertical="center" wrapText="1"/>
    </xf>
    <xf numFmtId="3" fontId="27" fillId="0" borderId="1" xfId="0" applyNumberFormat="1" applyFont="1" applyFill="1" applyBorder="1" applyAlignment="1">
      <alignment vertical="center" wrapText="1"/>
    </xf>
    <xf numFmtId="2" fontId="28" fillId="0" borderId="0" xfId="0" applyNumberFormat="1" applyFont="1" applyFill="1" applyAlignment="1">
      <alignment horizontal="center" vertical="center" wrapText="1"/>
    </xf>
    <xf numFmtId="3" fontId="27" fillId="0" borderId="21" xfId="0" applyNumberFormat="1" applyFont="1" applyFill="1" applyBorder="1" applyAlignment="1">
      <alignment horizontal="right" vertical="center" wrapText="1"/>
    </xf>
    <xf numFmtId="4" fontId="28" fillId="0" borderId="21" xfId="0" applyNumberFormat="1" applyFont="1" applyBorder="1" applyAlignment="1">
      <alignment vertical="center" wrapText="1"/>
    </xf>
    <xf numFmtId="0" fontId="28" fillId="0" borderId="21" xfId="0" applyFont="1" applyBorder="1" applyAlignment="1">
      <alignment horizontal="left" vertical="center" wrapText="1"/>
    </xf>
    <xf numFmtId="0" fontId="32" fillId="0" borderId="1" xfId="0" applyFont="1" applyBorder="1" applyAlignment="1">
      <alignment horizontal="left" vertical="center" wrapText="1"/>
    </xf>
    <xf numFmtId="0" fontId="28" fillId="0" borderId="1" xfId="0" applyFont="1"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left" vertical="center"/>
    </xf>
    <xf numFmtId="0" fontId="0" fillId="0" borderId="5" xfId="0" applyBorder="1" applyAlignment="1">
      <alignment horizontal="center" vertical="center" wrapText="1"/>
    </xf>
    <xf numFmtId="0" fontId="3" fillId="0" borderId="5" xfId="0" applyFont="1" applyBorder="1" applyAlignment="1">
      <alignment horizontal="center" vertical="center" wrapText="1"/>
    </xf>
    <xf numFmtId="0" fontId="3" fillId="0" borderId="15" xfId="0" applyFont="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wrapText="1"/>
    </xf>
    <xf numFmtId="0" fontId="0" fillId="0" borderId="0" xfId="0" applyBorder="1" applyAlignment="1">
      <alignment horizontal="center" vertical="center" wrapText="1"/>
    </xf>
    <xf numFmtId="0" fontId="22" fillId="0" borderId="0" xfId="0" applyFont="1" applyBorder="1" applyAlignment="1">
      <alignment horizontal="center" vertical="center" wrapText="1"/>
    </xf>
    <xf numFmtId="0" fontId="0" fillId="0" borderId="0" xfId="0" applyBorder="1" applyAlignment="1">
      <alignment vertical="center"/>
    </xf>
    <xf numFmtId="0" fontId="7" fillId="3" borderId="28" xfId="0" applyFont="1" applyFill="1" applyBorder="1" applyAlignment="1">
      <alignment horizontal="left" vertical="center" wrapText="1"/>
    </xf>
    <xf numFmtId="0" fontId="35" fillId="8" borderId="12" xfId="0" applyFont="1" applyFill="1" applyBorder="1" applyAlignment="1">
      <alignment horizontal="center" vertical="center" wrapText="1"/>
    </xf>
    <xf numFmtId="0" fontId="35" fillId="8" borderId="13" xfId="0" applyFont="1" applyFill="1" applyBorder="1" applyAlignment="1">
      <alignment horizontal="center" vertical="center"/>
    </xf>
    <xf numFmtId="0" fontId="35" fillId="8" borderId="13" xfId="0" applyFont="1" applyFill="1" applyBorder="1" applyAlignment="1">
      <alignment horizontal="center" vertical="center" wrapText="1"/>
    </xf>
    <xf numFmtId="0" fontId="35" fillId="8" borderId="14" xfId="0" applyFont="1" applyFill="1" applyBorder="1" applyAlignment="1">
      <alignment horizontal="center" vertical="center" wrapText="1"/>
    </xf>
    <xf numFmtId="0" fontId="38" fillId="0" borderId="0" xfId="0" applyFont="1"/>
    <xf numFmtId="9" fontId="3" fillId="0" borderId="1" xfId="0" applyNumberFormat="1" applyFont="1" applyBorder="1" applyAlignment="1">
      <alignment horizontal="center" vertical="center" wrapText="1"/>
    </xf>
    <xf numFmtId="0" fontId="11" fillId="0" borderId="42" xfId="0" applyFont="1" applyBorder="1" applyAlignment="1">
      <alignment horizontal="left" vertical="top" wrapText="1"/>
    </xf>
    <xf numFmtId="0" fontId="16" fillId="0" borderId="42" xfId="0" applyFont="1" applyBorder="1" applyAlignment="1">
      <alignment horizontal="center" vertical="center" wrapText="1"/>
    </xf>
    <xf numFmtId="0" fontId="20" fillId="3" borderId="31" xfId="0" applyFont="1" applyFill="1" applyBorder="1" applyAlignment="1">
      <alignment horizontal="center" vertical="center"/>
    </xf>
    <xf numFmtId="0" fontId="20" fillId="3" borderId="0" xfId="0" applyFont="1" applyFill="1" applyBorder="1" applyAlignment="1">
      <alignment horizontal="center" vertical="center"/>
    </xf>
    <xf numFmtId="0" fontId="0" fillId="0" borderId="0" xfId="0" applyAlignment="1">
      <alignment horizontal="left" vertical="center"/>
    </xf>
    <xf numFmtId="0" fontId="24" fillId="9" borderId="41" xfId="0" applyFont="1" applyFill="1" applyBorder="1" applyAlignment="1">
      <alignment horizontal="left" vertical="top" wrapText="1"/>
    </xf>
    <xf numFmtId="0" fontId="24" fillId="9" borderId="0" xfId="0" applyFont="1" applyFill="1" applyBorder="1" applyAlignment="1">
      <alignment horizontal="left" vertical="top" wrapText="1"/>
    </xf>
    <xf numFmtId="0" fontId="21" fillId="3" borderId="31" xfId="0" applyFont="1" applyFill="1" applyBorder="1" applyAlignment="1">
      <alignment horizontal="center" vertical="center" wrapText="1"/>
    </xf>
    <xf numFmtId="0" fontId="21" fillId="3" borderId="0" xfId="0" applyFont="1" applyFill="1" applyBorder="1" applyAlignment="1">
      <alignment horizontal="center" vertical="center" wrapText="1"/>
    </xf>
    <xf numFmtId="0" fontId="30" fillId="12" borderId="33" xfId="0" applyFont="1" applyFill="1" applyBorder="1" applyAlignment="1">
      <alignment horizontal="center" vertical="center" wrapText="1"/>
    </xf>
    <xf numFmtId="0" fontId="30" fillId="12" borderId="7" xfId="0" applyFont="1" applyFill="1" applyBorder="1" applyAlignment="1">
      <alignment horizontal="center" vertical="center" wrapText="1"/>
    </xf>
    <xf numFmtId="0" fontId="30" fillId="12" borderId="34" xfId="0" applyFont="1" applyFill="1" applyBorder="1" applyAlignment="1">
      <alignment horizontal="center" vertical="center" wrapText="1"/>
    </xf>
    <xf numFmtId="0" fontId="27" fillId="0" borderId="10" xfId="0" applyFont="1" applyBorder="1" applyAlignment="1">
      <alignment horizontal="right" vertical="center" wrapText="1"/>
    </xf>
    <xf numFmtId="0" fontId="27" fillId="0" borderId="9" xfId="0" applyFont="1" applyBorder="1" applyAlignment="1">
      <alignment horizontal="right" vertical="center" wrapText="1"/>
    </xf>
    <xf numFmtId="0" fontId="27" fillId="0" borderId="21" xfId="0" applyFont="1" applyBorder="1" applyAlignment="1">
      <alignment horizontal="right" vertical="center" wrapText="1"/>
    </xf>
    <xf numFmtId="0" fontId="27" fillId="14" borderId="10" xfId="0" applyFont="1" applyFill="1" applyBorder="1" applyAlignment="1">
      <alignment horizontal="left" vertical="center" wrapText="1"/>
    </xf>
    <xf numFmtId="0" fontId="27" fillId="14" borderId="9" xfId="0" applyFont="1" applyFill="1" applyBorder="1" applyAlignment="1">
      <alignment horizontal="left" vertical="center" wrapText="1"/>
    </xf>
    <xf numFmtId="0" fontId="27" fillId="14" borderId="21" xfId="0" applyFont="1" applyFill="1" applyBorder="1" applyAlignment="1">
      <alignment horizontal="left" vertical="center" wrapText="1"/>
    </xf>
    <xf numFmtId="9" fontId="27" fillId="5" borderId="1" xfId="1" applyFont="1" applyFill="1" applyBorder="1" applyAlignment="1">
      <alignment horizontal="center" vertical="center" wrapText="1"/>
    </xf>
    <xf numFmtId="0" fontId="27" fillId="0" borderId="10" xfId="0" applyFont="1" applyFill="1" applyBorder="1" applyAlignment="1">
      <alignment horizontal="right" vertical="center" wrapText="1"/>
    </xf>
    <xf numFmtId="0" fontId="27" fillId="0" borderId="9" xfId="0" applyFont="1" applyFill="1" applyBorder="1" applyAlignment="1">
      <alignment horizontal="right" vertical="center" wrapText="1"/>
    </xf>
    <xf numFmtId="0" fontId="27" fillId="0" borderId="21" xfId="0" applyFont="1" applyFill="1" applyBorder="1" applyAlignment="1">
      <alignment horizontal="right" vertical="center" wrapText="1"/>
    </xf>
    <xf numFmtId="9" fontId="27" fillId="13" borderId="10" xfId="1" applyFont="1" applyFill="1" applyBorder="1" applyAlignment="1">
      <alignment horizontal="center" vertical="center" wrapText="1"/>
    </xf>
    <xf numFmtId="9" fontId="27" fillId="13" borderId="9" xfId="1" applyFont="1" applyFill="1" applyBorder="1" applyAlignment="1">
      <alignment horizontal="center" vertical="center" wrapText="1"/>
    </xf>
    <xf numFmtId="9" fontId="27" fillId="13" borderId="21" xfId="1" applyFont="1" applyFill="1" applyBorder="1" applyAlignment="1">
      <alignment horizontal="center" vertical="center" wrapText="1"/>
    </xf>
    <xf numFmtId="9" fontId="27" fillId="14" borderId="1" xfId="1" applyFont="1" applyFill="1" applyBorder="1" applyAlignment="1">
      <alignment horizontal="center" vertical="center" wrapText="1"/>
    </xf>
    <xf numFmtId="9" fontId="33" fillId="13" borderId="10" xfId="1" applyFont="1" applyFill="1" applyBorder="1" applyAlignment="1">
      <alignment horizontal="center" vertical="center" wrapText="1"/>
    </xf>
    <xf numFmtId="9" fontId="33" fillId="13" borderId="9" xfId="1" applyFont="1" applyFill="1" applyBorder="1" applyAlignment="1">
      <alignment horizontal="center" vertical="center" wrapText="1"/>
    </xf>
    <xf numFmtId="9" fontId="33" fillId="13" borderId="21" xfId="1" applyFont="1" applyFill="1" applyBorder="1" applyAlignment="1">
      <alignment horizontal="center" vertical="center" wrapText="1"/>
    </xf>
    <xf numFmtId="0" fontId="27" fillId="0" borderId="10" xfId="0" applyFont="1" applyFill="1" applyBorder="1" applyAlignment="1">
      <alignment horizontal="left" vertical="center" wrapText="1"/>
    </xf>
    <xf numFmtId="0" fontId="27" fillId="0" borderId="9" xfId="0" applyFont="1" applyFill="1" applyBorder="1" applyAlignment="1">
      <alignment horizontal="left" vertical="center" wrapText="1"/>
    </xf>
    <xf numFmtId="0" fontId="27" fillId="0" borderId="21" xfId="0" applyFont="1" applyFill="1" applyBorder="1" applyAlignment="1">
      <alignment horizontal="left" vertical="center" wrapText="1"/>
    </xf>
    <xf numFmtId="9" fontId="27" fillId="0" borderId="10" xfId="1" applyFont="1" applyFill="1" applyBorder="1" applyAlignment="1">
      <alignment horizontal="center" vertical="center" wrapText="1"/>
    </xf>
    <xf numFmtId="9" fontId="27" fillId="0" borderId="9" xfId="1" applyFont="1" applyFill="1" applyBorder="1" applyAlignment="1">
      <alignment horizontal="center" vertical="center" wrapText="1"/>
    </xf>
    <xf numFmtId="9" fontId="27" fillId="0" borderId="21" xfId="1" applyFont="1" applyFill="1" applyBorder="1" applyAlignment="1">
      <alignment horizontal="center" vertical="center" wrapText="1"/>
    </xf>
    <xf numFmtId="9" fontId="1" fillId="13" borderId="10" xfId="1" applyFont="1" applyFill="1" applyBorder="1" applyAlignment="1">
      <alignment horizontal="center" vertical="center" wrapText="1"/>
    </xf>
    <xf numFmtId="9" fontId="1" fillId="13" borderId="9" xfId="1" applyFont="1" applyFill="1" applyBorder="1" applyAlignment="1">
      <alignment horizontal="center" vertical="center" wrapText="1"/>
    </xf>
    <xf numFmtId="9" fontId="1" fillId="13" borderId="21" xfId="1" applyFont="1" applyFill="1" applyBorder="1" applyAlignment="1">
      <alignment horizontal="center" vertical="center" wrapText="1"/>
    </xf>
    <xf numFmtId="0" fontId="39" fillId="3" borderId="31" xfId="0" applyFont="1" applyFill="1" applyBorder="1" applyAlignment="1">
      <alignment horizontal="center" vertical="center" wrapText="1"/>
    </xf>
    <xf numFmtId="0" fontId="39" fillId="3" borderId="0" xfId="0" applyFont="1" applyFill="1" applyBorder="1" applyAlignment="1">
      <alignment horizontal="center" vertical="center" wrapText="1"/>
    </xf>
    <xf numFmtId="0" fontId="27" fillId="7" borderId="0" xfId="0" applyFont="1" applyFill="1" applyAlignment="1">
      <alignment horizontal="left" vertical="center" wrapText="1"/>
    </xf>
    <xf numFmtId="0" fontId="1" fillId="7" borderId="36" xfId="0" applyFont="1" applyFill="1" applyBorder="1" applyAlignment="1">
      <alignment horizontal="center" vertical="center" wrapText="1"/>
    </xf>
    <xf numFmtId="0" fontId="1" fillId="7" borderId="37" xfId="0" applyFont="1" applyFill="1" applyBorder="1" applyAlignment="1">
      <alignment horizontal="center" vertical="center" wrapText="1"/>
    </xf>
    <xf numFmtId="0" fontId="27" fillId="7" borderId="32" xfId="0" applyFont="1" applyFill="1" applyBorder="1" applyAlignment="1">
      <alignment horizontal="left" vertical="center" wrapText="1"/>
    </xf>
    <xf numFmtId="0" fontId="1" fillId="10" borderId="36" xfId="0" applyFont="1" applyFill="1" applyBorder="1" applyAlignment="1">
      <alignment horizontal="center" vertical="center" wrapText="1"/>
    </xf>
    <xf numFmtId="0" fontId="1" fillId="10" borderId="38" xfId="0" applyFont="1" applyFill="1" applyBorder="1" applyAlignment="1">
      <alignment horizontal="center" vertical="center" wrapText="1"/>
    </xf>
    <xf numFmtId="0" fontId="1" fillId="10" borderId="37" xfId="0" applyFont="1" applyFill="1" applyBorder="1" applyAlignment="1">
      <alignment horizontal="center" vertical="center" wrapText="1"/>
    </xf>
    <xf numFmtId="0" fontId="3" fillId="0" borderId="36" xfId="0" applyFont="1" applyBorder="1" applyAlignment="1">
      <alignment horizontal="left" vertical="center" wrapText="1"/>
    </xf>
    <xf numFmtId="0" fontId="3" fillId="0" borderId="38" xfId="0" applyFont="1" applyBorder="1" applyAlignment="1">
      <alignment horizontal="left" vertical="center" wrapText="1"/>
    </xf>
    <xf numFmtId="0" fontId="3" fillId="0" borderId="37" xfId="0" applyFont="1" applyBorder="1" applyAlignment="1">
      <alignment horizontal="left" vertical="center" wrapText="1"/>
    </xf>
    <xf numFmtId="0" fontId="28" fillId="11" borderId="10" xfId="0" applyFont="1" applyFill="1" applyBorder="1" applyAlignment="1">
      <alignment horizontal="left" vertical="center" wrapText="1"/>
    </xf>
    <xf numFmtId="0" fontId="28" fillId="11" borderId="9" xfId="0" applyFont="1" applyFill="1" applyBorder="1" applyAlignment="1">
      <alignment horizontal="left" vertical="center" wrapText="1"/>
    </xf>
    <xf numFmtId="0" fontId="28" fillId="11" borderId="21" xfId="0" applyFont="1" applyFill="1" applyBorder="1" applyAlignment="1">
      <alignment horizontal="left" vertical="center" wrapText="1"/>
    </xf>
    <xf numFmtId="0" fontId="7" fillId="3" borderId="2" xfId="0" applyFont="1" applyFill="1" applyBorder="1" applyAlignment="1">
      <alignment vertical="center" wrapText="1"/>
    </xf>
    <xf numFmtId="0" fontId="7" fillId="3" borderId="1" xfId="0" applyFont="1" applyFill="1" applyBorder="1" applyAlignment="1">
      <alignment vertical="center" wrapText="1"/>
    </xf>
    <xf numFmtId="0" fontId="7" fillId="3" borderId="12" xfId="0" applyFont="1" applyFill="1" applyBorder="1" applyAlignment="1">
      <alignment vertical="center" wrapText="1"/>
    </xf>
    <xf numFmtId="0" fontId="7" fillId="3" borderId="13" xfId="0" applyFont="1" applyFill="1" applyBorder="1" applyAlignment="1">
      <alignment vertical="center"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1" fillId="0" borderId="8" xfId="0" applyFont="1" applyBorder="1" applyAlignment="1">
      <alignment horizontal="center"/>
    </xf>
    <xf numFmtId="0" fontId="1" fillId="0" borderId="9" xfId="0" applyFont="1" applyBorder="1" applyAlignment="1">
      <alignment horizont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3" fillId="0" borderId="16" xfId="0" applyFont="1" applyBorder="1" applyAlignment="1">
      <alignment horizontal="center" wrapText="1"/>
    </xf>
    <xf numFmtId="0" fontId="3" fillId="0" borderId="17" xfId="0" applyFont="1" applyBorder="1" applyAlignment="1">
      <alignment horizontal="center" wrapText="1"/>
    </xf>
    <xf numFmtId="0" fontId="3" fillId="0" borderId="22" xfId="0" applyFont="1" applyBorder="1" applyAlignment="1">
      <alignment horizontal="center" wrapText="1"/>
    </xf>
    <xf numFmtId="0" fontId="3" fillId="0" borderId="1"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3" fillId="0" borderId="18" xfId="0" applyFont="1" applyBorder="1" applyAlignment="1">
      <alignment horizontal="justify" vertical="center" wrapText="1"/>
    </xf>
    <xf numFmtId="0" fontId="3" fillId="0" borderId="2" xfId="0" applyFont="1" applyBorder="1" applyAlignment="1">
      <alignment vertical="center"/>
    </xf>
    <xf numFmtId="0" fontId="15" fillId="0" borderId="1" xfId="0" applyFont="1" applyBorder="1" applyAlignment="1">
      <alignment horizontal="justify" vertical="center" wrapText="1"/>
    </xf>
    <xf numFmtId="0" fontId="3" fillId="0" borderId="19" xfId="0" applyFont="1" applyBorder="1" applyAlignment="1">
      <alignment vertical="center"/>
    </xf>
    <xf numFmtId="0" fontId="3" fillId="0" borderId="2" xfId="0" applyFont="1" applyBorder="1" applyAlignment="1">
      <alignment vertical="center" wrapText="1"/>
    </xf>
    <xf numFmtId="0" fontId="3" fillId="0" borderId="1" xfId="0" applyFont="1" applyBorder="1" applyAlignment="1">
      <alignment vertical="center"/>
    </xf>
  </cellXfs>
  <cellStyles count="3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Normal" xfId="0" builtinId="0"/>
    <cellStyle name="Porcentaje" xfId="1" builtinId="5"/>
  </cellStyles>
  <dxfs count="102">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10/relationships/person" Target="persons/person.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microsoft.com/office/2007/relationships/hdphoto" Target="../media/hdphoto2.wdp"/><Relationship Id="rId13" Type="http://schemas.microsoft.com/office/2007/relationships/hdphoto" Target="../media/hdphoto4.wdp"/><Relationship Id="rId3" Type="http://schemas.openxmlformats.org/officeDocument/2006/relationships/image" Target="../media/image3.png"/><Relationship Id="rId7" Type="http://schemas.openxmlformats.org/officeDocument/2006/relationships/image" Target="../media/image6.png"/><Relationship Id="rId12"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6" Type="http://schemas.microsoft.com/office/2007/relationships/hdphoto" Target="../media/hdphoto1.wdp"/><Relationship Id="rId11" Type="http://schemas.openxmlformats.org/officeDocument/2006/relationships/image" Target="../media/image8.png"/><Relationship Id="rId5" Type="http://schemas.openxmlformats.org/officeDocument/2006/relationships/image" Target="../media/image5.png"/><Relationship Id="rId10" Type="http://schemas.microsoft.com/office/2007/relationships/hdphoto" Target="../media/hdphoto3.wdp"/><Relationship Id="rId4" Type="http://schemas.openxmlformats.org/officeDocument/2006/relationships/image" Target="../media/image4.png"/><Relationship Id="rId9" Type="http://schemas.openxmlformats.org/officeDocument/2006/relationships/image" Target="../media/image7.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44450</xdr:colOff>
      <xdr:row>0</xdr:row>
      <xdr:rowOff>63500</xdr:rowOff>
    </xdr:from>
    <xdr:to>
      <xdr:col>1</xdr:col>
      <xdr:colOff>541020</xdr:colOff>
      <xdr:row>3</xdr:row>
      <xdr:rowOff>46567</xdr:rowOff>
    </xdr:to>
    <xdr:pic>
      <xdr:nvPicPr>
        <xdr:cNvPr id="2" name="1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50" y="63500"/>
          <a:ext cx="1339850" cy="3937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3</xdr:col>
      <xdr:colOff>196850</xdr:colOff>
      <xdr:row>27</xdr:row>
      <xdr:rowOff>12700</xdr:rowOff>
    </xdr:from>
    <xdr:to>
      <xdr:col>3</xdr:col>
      <xdr:colOff>1498600</xdr:colOff>
      <xdr:row>29</xdr:row>
      <xdr:rowOff>107950</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58000" y="8655050"/>
          <a:ext cx="1301750" cy="4635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254000</xdr:colOff>
      <xdr:row>36</xdr:row>
      <xdr:rowOff>38100</xdr:rowOff>
    </xdr:from>
    <xdr:to>
      <xdr:col>2</xdr:col>
      <xdr:colOff>730250</xdr:colOff>
      <xdr:row>41</xdr:row>
      <xdr:rowOff>171450</xdr:rowOff>
    </xdr:to>
    <xdr:pic>
      <xdr:nvPicPr>
        <xdr:cNvPr id="4" name="Imagen 6">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52600" y="10337800"/>
          <a:ext cx="2152650" cy="10541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44450</xdr:colOff>
      <xdr:row>21</xdr:row>
      <xdr:rowOff>171450</xdr:rowOff>
    </xdr:from>
    <xdr:to>
      <xdr:col>2</xdr:col>
      <xdr:colOff>171450</xdr:colOff>
      <xdr:row>24</xdr:row>
      <xdr:rowOff>76200</xdr:rowOff>
    </xdr:to>
    <xdr:pic>
      <xdr:nvPicPr>
        <xdr:cNvPr id="5" name="Imagen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43050" y="7708900"/>
          <a:ext cx="1803400" cy="4572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3</xdr:col>
      <xdr:colOff>12700</xdr:colOff>
      <xdr:row>22</xdr:row>
      <xdr:rowOff>114300</xdr:rowOff>
    </xdr:from>
    <xdr:to>
      <xdr:col>4</xdr:col>
      <xdr:colOff>203200</xdr:colOff>
      <xdr:row>24</xdr:row>
      <xdr:rowOff>126365</xdr:rowOff>
    </xdr:to>
    <xdr:pic>
      <xdr:nvPicPr>
        <xdr:cNvPr id="6" name="Imagen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5">
          <a:extLst>
            <a:ext uri="{BEBA8EAE-BF5A-486C-A8C5-ECC9F3942E4B}">
              <a14:imgProps xmlns:a14="http://schemas.microsoft.com/office/drawing/2010/main">
                <a14:imgLayer r:embed="rId6">
                  <a14:imgEffect>
                    <a14:sharpenSoften amount="5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673850" y="7835900"/>
          <a:ext cx="2076450" cy="380365"/>
        </a:xfrm>
        <a:prstGeom prst="rect">
          <a:avLst/>
        </a:prstGeom>
      </xdr:spPr>
    </xdr:pic>
    <xdr:clientData/>
  </xdr:twoCellAnchor>
  <xdr:twoCellAnchor editAs="oneCell">
    <xdr:from>
      <xdr:col>1</xdr:col>
      <xdr:colOff>101600</xdr:colOff>
      <xdr:row>27</xdr:row>
      <xdr:rowOff>82550</xdr:rowOff>
    </xdr:from>
    <xdr:to>
      <xdr:col>1</xdr:col>
      <xdr:colOff>1536700</xdr:colOff>
      <xdr:row>31</xdr:row>
      <xdr:rowOff>11430</xdr:rowOff>
    </xdr:to>
    <xdr:pic>
      <xdr:nvPicPr>
        <xdr:cNvPr id="7" name="Imagen 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7" cstate="print">
          <a:extLst>
            <a:ext uri="{BEBA8EAE-BF5A-486C-A8C5-ECC9F3942E4B}">
              <a14:imgProps xmlns:a14="http://schemas.microsoft.com/office/drawing/2010/main">
                <a14:imgLayer r:embed="rId8">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1600200" y="8724900"/>
          <a:ext cx="1435100" cy="665480"/>
        </a:xfrm>
        <a:prstGeom prst="rect">
          <a:avLst/>
        </a:prstGeom>
        <a:noFill/>
      </xdr:spPr>
    </xdr:pic>
    <xdr:clientData/>
  </xdr:twoCellAnchor>
  <xdr:twoCellAnchor editAs="oneCell">
    <xdr:from>
      <xdr:col>3</xdr:col>
      <xdr:colOff>76200</xdr:colOff>
      <xdr:row>37</xdr:row>
      <xdr:rowOff>101600</xdr:rowOff>
    </xdr:from>
    <xdr:to>
      <xdr:col>3</xdr:col>
      <xdr:colOff>1847850</xdr:colOff>
      <xdr:row>39</xdr:row>
      <xdr:rowOff>149860</xdr:rowOff>
    </xdr:to>
    <xdr:pic>
      <xdr:nvPicPr>
        <xdr:cNvPr id="8" name="Imagen 7" descr="Firma">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9" cstate="print">
          <a:biLevel thresh="75000"/>
          <a:extLst>
            <a:ext uri="{BEBA8EAE-BF5A-486C-A8C5-ECC9F3942E4B}">
              <a14:imgProps xmlns:a14="http://schemas.microsoft.com/office/drawing/2010/main">
                <a14:imgLayer r:embed="rId10">
                  <a14:imgEffect>
                    <a14:sharpenSoften amount="-50000"/>
                  </a14:imgEffect>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6737350" y="10585450"/>
          <a:ext cx="1771650" cy="416560"/>
        </a:xfrm>
        <a:prstGeom prst="rect">
          <a:avLst/>
        </a:prstGeom>
        <a:noFill/>
        <a:ln>
          <a:noFill/>
        </a:ln>
      </xdr:spPr>
    </xdr:pic>
    <xdr:clientData/>
  </xdr:twoCellAnchor>
  <xdr:twoCellAnchor editAs="oneCell">
    <xdr:from>
      <xdr:col>1</xdr:col>
      <xdr:colOff>133350</xdr:colOff>
      <xdr:row>32</xdr:row>
      <xdr:rowOff>127000</xdr:rowOff>
    </xdr:from>
    <xdr:to>
      <xdr:col>2</xdr:col>
      <xdr:colOff>222250</xdr:colOff>
      <xdr:row>35</xdr:row>
      <xdr:rowOff>158750</xdr:rowOff>
    </xdr:to>
    <xdr:pic>
      <xdr:nvPicPr>
        <xdr:cNvPr id="9" name="Imagen 8">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631950" y="9690100"/>
          <a:ext cx="1765300" cy="5842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3</xdr:col>
      <xdr:colOff>57150</xdr:colOff>
      <xdr:row>32</xdr:row>
      <xdr:rowOff>25400</xdr:rowOff>
    </xdr:from>
    <xdr:to>
      <xdr:col>4</xdr:col>
      <xdr:colOff>12700</xdr:colOff>
      <xdr:row>34</xdr:row>
      <xdr:rowOff>153670</xdr:rowOff>
    </xdr:to>
    <xdr:pic>
      <xdr:nvPicPr>
        <xdr:cNvPr id="10" name="Imagen 9" descr="firma digital">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12" cstate="print">
          <a:biLevel thresh="75000"/>
          <a:extLst>
            <a:ext uri="{BEBA8EAE-BF5A-486C-A8C5-ECC9F3942E4B}">
              <a14:imgProps xmlns:a14="http://schemas.microsoft.com/office/drawing/2010/main">
                <a14:imgLayer r:embed="rId13">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6718300" y="9588500"/>
          <a:ext cx="1841500" cy="49657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464461" cy="444500"/>
    <xdr:pic>
      <xdr:nvPicPr>
        <xdr:cNvPr id="2" name="1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464461" cy="4445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760759" cy="230909"/>
    <xdr:pic>
      <xdr:nvPicPr>
        <xdr:cNvPr id="2" name="1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60759" cy="230909"/>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person displayName="Microsoft Office User" id="{C5D9CA24-54A6-E944-B6B0-5A0F8D07B11C}" userId="Microsoft Office User"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6" dT="2020-10-05T13:38:12.18" personId="{C5D9CA24-54A6-E944-B6B0-5A0F8D07B11C}" id="{6E2447FE-BF9F-8147-A18B-D1FBAE095647}">
    <text xml:space="preserve">Son para las tres vicepresidencias </text>
  </threadedComment>
</ThreadedComments>
</file>

<file path=xl/threadedComments/threadedComment2.xml><?xml version="1.0" encoding="utf-8"?>
<ThreadedComments xmlns="http://schemas.microsoft.com/office/spreadsheetml/2018/threadedcomments" xmlns:x="http://schemas.openxmlformats.org/spreadsheetml/2006/main">
  <threadedComment ref="Q6" dT="2020-10-05T13:38:38.78" personId="{C5D9CA24-54A6-E944-B6B0-5A0F8D07B11C}" id="{AF111818-8774-0E45-92C7-B7EC219C75EE}">
    <text xml:space="preserve">Podriamos decir en que parte del estudio previo se indica este aspecto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2"/>
  <sheetViews>
    <sheetView tabSelected="1" zoomScale="150" zoomScaleNormal="150" zoomScalePageLayoutView="150" workbookViewId="0">
      <selection activeCell="E9" sqref="E9"/>
    </sheetView>
  </sheetViews>
  <sheetFormatPr baseColWidth="10" defaultColWidth="10.83203125" defaultRowHeight="15"/>
  <cols>
    <col min="1" max="1" width="11" style="72" customWidth="1"/>
    <col min="2" max="2" width="22" style="72" customWidth="1"/>
    <col min="3" max="3" width="28.5" style="72" customWidth="1"/>
    <col min="4" max="4" width="27" style="72" customWidth="1"/>
    <col min="5" max="5" width="24" style="72" customWidth="1"/>
    <col min="6" max="6" width="17.6640625" style="72" customWidth="1"/>
    <col min="7" max="256" width="10.83203125" style="72"/>
    <col min="257" max="257" width="21.5" style="72" bestFit="1" customWidth="1"/>
    <col min="258" max="258" width="45.5" style="72" customWidth="1"/>
    <col min="259" max="259" width="28.5" style="72" customWidth="1"/>
    <col min="260" max="260" width="27" style="72" customWidth="1"/>
    <col min="261" max="261" width="22.1640625" style="72" customWidth="1"/>
    <col min="262" max="512" width="10.83203125" style="72"/>
    <col min="513" max="513" width="21.5" style="72" bestFit="1" customWidth="1"/>
    <col min="514" max="514" width="45.5" style="72" customWidth="1"/>
    <col min="515" max="515" width="28.5" style="72" customWidth="1"/>
    <col min="516" max="516" width="27" style="72" customWidth="1"/>
    <col min="517" max="517" width="22.1640625" style="72" customWidth="1"/>
    <col min="518" max="768" width="10.83203125" style="72"/>
    <col min="769" max="769" width="21.5" style="72" bestFit="1" customWidth="1"/>
    <col min="770" max="770" width="45.5" style="72" customWidth="1"/>
    <col min="771" max="771" width="28.5" style="72" customWidth="1"/>
    <col min="772" max="772" width="27" style="72" customWidth="1"/>
    <col min="773" max="773" width="22.1640625" style="72" customWidth="1"/>
    <col min="774" max="1024" width="10.83203125" style="72"/>
    <col min="1025" max="1025" width="21.5" style="72" bestFit="1" customWidth="1"/>
    <col min="1026" max="1026" width="45.5" style="72" customWidth="1"/>
    <col min="1027" max="1027" width="28.5" style="72" customWidth="1"/>
    <col min="1028" max="1028" width="27" style="72" customWidth="1"/>
    <col min="1029" max="1029" width="22.1640625" style="72" customWidth="1"/>
    <col min="1030" max="1280" width="10.83203125" style="72"/>
    <col min="1281" max="1281" width="21.5" style="72" bestFit="1" customWidth="1"/>
    <col min="1282" max="1282" width="45.5" style="72" customWidth="1"/>
    <col min="1283" max="1283" width="28.5" style="72" customWidth="1"/>
    <col min="1284" max="1284" width="27" style="72" customWidth="1"/>
    <col min="1285" max="1285" width="22.1640625" style="72" customWidth="1"/>
    <col min="1286" max="1536" width="10.83203125" style="72"/>
    <col min="1537" max="1537" width="21.5" style="72" bestFit="1" customWidth="1"/>
    <col min="1538" max="1538" width="45.5" style="72" customWidth="1"/>
    <col min="1539" max="1539" width="28.5" style="72" customWidth="1"/>
    <col min="1540" max="1540" width="27" style="72" customWidth="1"/>
    <col min="1541" max="1541" width="22.1640625" style="72" customWidth="1"/>
    <col min="1542" max="1792" width="10.83203125" style="72"/>
    <col min="1793" max="1793" width="21.5" style="72" bestFit="1" customWidth="1"/>
    <col min="1794" max="1794" width="45.5" style="72" customWidth="1"/>
    <col min="1795" max="1795" width="28.5" style="72" customWidth="1"/>
    <col min="1796" max="1796" width="27" style="72" customWidth="1"/>
    <col min="1797" max="1797" width="22.1640625" style="72" customWidth="1"/>
    <col min="1798" max="2048" width="10.83203125" style="72"/>
    <col min="2049" max="2049" width="21.5" style="72" bestFit="1" customWidth="1"/>
    <col min="2050" max="2050" width="45.5" style="72" customWidth="1"/>
    <col min="2051" max="2051" width="28.5" style="72" customWidth="1"/>
    <col min="2052" max="2052" width="27" style="72" customWidth="1"/>
    <col min="2053" max="2053" width="22.1640625" style="72" customWidth="1"/>
    <col min="2054" max="2304" width="10.83203125" style="72"/>
    <col min="2305" max="2305" width="21.5" style="72" bestFit="1" customWidth="1"/>
    <col min="2306" max="2306" width="45.5" style="72" customWidth="1"/>
    <col min="2307" max="2307" width="28.5" style="72" customWidth="1"/>
    <col min="2308" max="2308" width="27" style="72" customWidth="1"/>
    <col min="2309" max="2309" width="22.1640625" style="72" customWidth="1"/>
    <col min="2310" max="2560" width="10.83203125" style="72"/>
    <col min="2561" max="2561" width="21.5" style="72" bestFit="1" customWidth="1"/>
    <col min="2562" max="2562" width="45.5" style="72" customWidth="1"/>
    <col min="2563" max="2563" width="28.5" style="72" customWidth="1"/>
    <col min="2564" max="2564" width="27" style="72" customWidth="1"/>
    <col min="2565" max="2565" width="22.1640625" style="72" customWidth="1"/>
    <col min="2566" max="2816" width="10.83203125" style="72"/>
    <col min="2817" max="2817" width="21.5" style="72" bestFit="1" customWidth="1"/>
    <col min="2818" max="2818" width="45.5" style="72" customWidth="1"/>
    <col min="2819" max="2819" width="28.5" style="72" customWidth="1"/>
    <col min="2820" max="2820" width="27" style="72" customWidth="1"/>
    <col min="2821" max="2821" width="22.1640625" style="72" customWidth="1"/>
    <col min="2822" max="3072" width="10.83203125" style="72"/>
    <col min="3073" max="3073" width="21.5" style="72" bestFit="1" customWidth="1"/>
    <col min="3074" max="3074" width="45.5" style="72" customWidth="1"/>
    <col min="3075" max="3075" width="28.5" style="72" customWidth="1"/>
    <col min="3076" max="3076" width="27" style="72" customWidth="1"/>
    <col min="3077" max="3077" width="22.1640625" style="72" customWidth="1"/>
    <col min="3078" max="3328" width="10.83203125" style="72"/>
    <col min="3329" max="3329" width="21.5" style="72" bestFit="1" customWidth="1"/>
    <col min="3330" max="3330" width="45.5" style="72" customWidth="1"/>
    <col min="3331" max="3331" width="28.5" style="72" customWidth="1"/>
    <col min="3332" max="3332" width="27" style="72" customWidth="1"/>
    <col min="3333" max="3333" width="22.1640625" style="72" customWidth="1"/>
    <col min="3334" max="3584" width="10.83203125" style="72"/>
    <col min="3585" max="3585" width="21.5" style="72" bestFit="1" customWidth="1"/>
    <col min="3586" max="3586" width="45.5" style="72" customWidth="1"/>
    <col min="3587" max="3587" width="28.5" style="72" customWidth="1"/>
    <col min="3588" max="3588" width="27" style="72" customWidth="1"/>
    <col min="3589" max="3589" width="22.1640625" style="72" customWidth="1"/>
    <col min="3590" max="3840" width="10.83203125" style="72"/>
    <col min="3841" max="3841" width="21.5" style="72" bestFit="1" customWidth="1"/>
    <col min="3842" max="3842" width="45.5" style="72" customWidth="1"/>
    <col min="3843" max="3843" width="28.5" style="72" customWidth="1"/>
    <col min="3844" max="3844" width="27" style="72" customWidth="1"/>
    <col min="3845" max="3845" width="22.1640625" style="72" customWidth="1"/>
    <col min="3846" max="4096" width="10.83203125" style="72"/>
    <col min="4097" max="4097" width="21.5" style="72" bestFit="1" customWidth="1"/>
    <col min="4098" max="4098" width="45.5" style="72" customWidth="1"/>
    <col min="4099" max="4099" width="28.5" style="72" customWidth="1"/>
    <col min="4100" max="4100" width="27" style="72" customWidth="1"/>
    <col min="4101" max="4101" width="22.1640625" style="72" customWidth="1"/>
    <col min="4102" max="4352" width="10.83203125" style="72"/>
    <col min="4353" max="4353" width="21.5" style="72" bestFit="1" customWidth="1"/>
    <col min="4354" max="4354" width="45.5" style="72" customWidth="1"/>
    <col min="4355" max="4355" width="28.5" style="72" customWidth="1"/>
    <col min="4356" max="4356" width="27" style="72" customWidth="1"/>
    <col min="4357" max="4357" width="22.1640625" style="72" customWidth="1"/>
    <col min="4358" max="4608" width="10.83203125" style="72"/>
    <col min="4609" max="4609" width="21.5" style="72" bestFit="1" customWidth="1"/>
    <col min="4610" max="4610" width="45.5" style="72" customWidth="1"/>
    <col min="4611" max="4611" width="28.5" style="72" customWidth="1"/>
    <col min="4612" max="4612" width="27" style="72" customWidth="1"/>
    <col min="4613" max="4613" width="22.1640625" style="72" customWidth="1"/>
    <col min="4614" max="4864" width="10.83203125" style="72"/>
    <col min="4865" max="4865" width="21.5" style="72" bestFit="1" customWidth="1"/>
    <col min="4866" max="4866" width="45.5" style="72" customWidth="1"/>
    <col min="4867" max="4867" width="28.5" style="72" customWidth="1"/>
    <col min="4868" max="4868" width="27" style="72" customWidth="1"/>
    <col min="4869" max="4869" width="22.1640625" style="72" customWidth="1"/>
    <col min="4870" max="5120" width="10.83203125" style="72"/>
    <col min="5121" max="5121" width="21.5" style="72" bestFit="1" customWidth="1"/>
    <col min="5122" max="5122" width="45.5" style="72" customWidth="1"/>
    <col min="5123" max="5123" width="28.5" style="72" customWidth="1"/>
    <col min="5124" max="5124" width="27" style="72" customWidth="1"/>
    <col min="5125" max="5125" width="22.1640625" style="72" customWidth="1"/>
    <col min="5126" max="5376" width="10.83203125" style="72"/>
    <col min="5377" max="5377" width="21.5" style="72" bestFit="1" customWidth="1"/>
    <col min="5378" max="5378" width="45.5" style="72" customWidth="1"/>
    <col min="5379" max="5379" width="28.5" style="72" customWidth="1"/>
    <col min="5380" max="5380" width="27" style="72" customWidth="1"/>
    <col min="5381" max="5381" width="22.1640625" style="72" customWidth="1"/>
    <col min="5382" max="5632" width="10.83203125" style="72"/>
    <col min="5633" max="5633" width="21.5" style="72" bestFit="1" customWidth="1"/>
    <col min="5634" max="5634" width="45.5" style="72" customWidth="1"/>
    <col min="5635" max="5635" width="28.5" style="72" customWidth="1"/>
    <col min="5636" max="5636" width="27" style="72" customWidth="1"/>
    <col min="5637" max="5637" width="22.1640625" style="72" customWidth="1"/>
    <col min="5638" max="5888" width="10.83203125" style="72"/>
    <col min="5889" max="5889" width="21.5" style="72" bestFit="1" customWidth="1"/>
    <col min="5890" max="5890" width="45.5" style="72" customWidth="1"/>
    <col min="5891" max="5891" width="28.5" style="72" customWidth="1"/>
    <col min="5892" max="5892" width="27" style="72" customWidth="1"/>
    <col min="5893" max="5893" width="22.1640625" style="72" customWidth="1"/>
    <col min="5894" max="6144" width="10.83203125" style="72"/>
    <col min="6145" max="6145" width="21.5" style="72" bestFit="1" customWidth="1"/>
    <col min="6146" max="6146" width="45.5" style="72" customWidth="1"/>
    <col min="6147" max="6147" width="28.5" style="72" customWidth="1"/>
    <col min="6148" max="6148" width="27" style="72" customWidth="1"/>
    <col min="6149" max="6149" width="22.1640625" style="72" customWidth="1"/>
    <col min="6150" max="6400" width="10.83203125" style="72"/>
    <col min="6401" max="6401" width="21.5" style="72" bestFit="1" customWidth="1"/>
    <col min="6402" max="6402" width="45.5" style="72" customWidth="1"/>
    <col min="6403" max="6403" width="28.5" style="72" customWidth="1"/>
    <col min="6404" max="6404" width="27" style="72" customWidth="1"/>
    <col min="6405" max="6405" width="22.1640625" style="72" customWidth="1"/>
    <col min="6406" max="6656" width="10.83203125" style="72"/>
    <col min="6657" max="6657" width="21.5" style="72" bestFit="1" customWidth="1"/>
    <col min="6658" max="6658" width="45.5" style="72" customWidth="1"/>
    <col min="6659" max="6659" width="28.5" style="72" customWidth="1"/>
    <col min="6660" max="6660" width="27" style="72" customWidth="1"/>
    <col min="6661" max="6661" width="22.1640625" style="72" customWidth="1"/>
    <col min="6662" max="6912" width="10.83203125" style="72"/>
    <col min="6913" max="6913" width="21.5" style="72" bestFit="1" customWidth="1"/>
    <col min="6914" max="6914" width="45.5" style="72" customWidth="1"/>
    <col min="6915" max="6915" width="28.5" style="72" customWidth="1"/>
    <col min="6916" max="6916" width="27" style="72" customWidth="1"/>
    <col min="6917" max="6917" width="22.1640625" style="72" customWidth="1"/>
    <col min="6918" max="7168" width="10.83203125" style="72"/>
    <col min="7169" max="7169" width="21.5" style="72" bestFit="1" customWidth="1"/>
    <col min="7170" max="7170" width="45.5" style="72" customWidth="1"/>
    <col min="7171" max="7171" width="28.5" style="72" customWidth="1"/>
    <col min="7172" max="7172" width="27" style="72" customWidth="1"/>
    <col min="7173" max="7173" width="22.1640625" style="72" customWidth="1"/>
    <col min="7174" max="7424" width="10.83203125" style="72"/>
    <col min="7425" max="7425" width="21.5" style="72" bestFit="1" customWidth="1"/>
    <col min="7426" max="7426" width="45.5" style="72" customWidth="1"/>
    <col min="7427" max="7427" width="28.5" style="72" customWidth="1"/>
    <col min="7428" max="7428" width="27" style="72" customWidth="1"/>
    <col min="7429" max="7429" width="22.1640625" style="72" customWidth="1"/>
    <col min="7430" max="7680" width="10.83203125" style="72"/>
    <col min="7681" max="7681" width="21.5" style="72" bestFit="1" customWidth="1"/>
    <col min="7682" max="7682" width="45.5" style="72" customWidth="1"/>
    <col min="7683" max="7683" width="28.5" style="72" customWidth="1"/>
    <col min="7684" max="7684" width="27" style="72" customWidth="1"/>
    <col min="7685" max="7685" width="22.1640625" style="72" customWidth="1"/>
    <col min="7686" max="7936" width="10.83203125" style="72"/>
    <col min="7937" max="7937" width="21.5" style="72" bestFit="1" customWidth="1"/>
    <col min="7938" max="7938" width="45.5" style="72" customWidth="1"/>
    <col min="7939" max="7939" width="28.5" style="72" customWidth="1"/>
    <col min="7940" max="7940" width="27" style="72" customWidth="1"/>
    <col min="7941" max="7941" width="22.1640625" style="72" customWidth="1"/>
    <col min="7942" max="8192" width="10.83203125" style="72"/>
    <col min="8193" max="8193" width="21.5" style="72" bestFit="1" customWidth="1"/>
    <col min="8194" max="8194" width="45.5" style="72" customWidth="1"/>
    <col min="8195" max="8195" width="28.5" style="72" customWidth="1"/>
    <col min="8196" max="8196" width="27" style="72" customWidth="1"/>
    <col min="8197" max="8197" width="22.1640625" style="72" customWidth="1"/>
    <col min="8198" max="8448" width="10.83203125" style="72"/>
    <col min="8449" max="8449" width="21.5" style="72" bestFit="1" customWidth="1"/>
    <col min="8450" max="8450" width="45.5" style="72" customWidth="1"/>
    <col min="8451" max="8451" width="28.5" style="72" customWidth="1"/>
    <col min="8452" max="8452" width="27" style="72" customWidth="1"/>
    <col min="8453" max="8453" width="22.1640625" style="72" customWidth="1"/>
    <col min="8454" max="8704" width="10.83203125" style="72"/>
    <col min="8705" max="8705" width="21.5" style="72" bestFit="1" customWidth="1"/>
    <col min="8706" max="8706" width="45.5" style="72" customWidth="1"/>
    <col min="8707" max="8707" width="28.5" style="72" customWidth="1"/>
    <col min="8708" max="8708" width="27" style="72" customWidth="1"/>
    <col min="8709" max="8709" width="22.1640625" style="72" customWidth="1"/>
    <col min="8710" max="8960" width="10.83203125" style="72"/>
    <col min="8961" max="8961" width="21.5" style="72" bestFit="1" customWidth="1"/>
    <col min="8962" max="8962" width="45.5" style="72" customWidth="1"/>
    <col min="8963" max="8963" width="28.5" style="72" customWidth="1"/>
    <col min="8964" max="8964" width="27" style="72" customWidth="1"/>
    <col min="8965" max="8965" width="22.1640625" style="72" customWidth="1"/>
    <col min="8966" max="9216" width="10.83203125" style="72"/>
    <col min="9217" max="9217" width="21.5" style="72" bestFit="1" customWidth="1"/>
    <col min="9218" max="9218" width="45.5" style="72" customWidth="1"/>
    <col min="9219" max="9219" width="28.5" style="72" customWidth="1"/>
    <col min="9220" max="9220" width="27" style="72" customWidth="1"/>
    <col min="9221" max="9221" width="22.1640625" style="72" customWidth="1"/>
    <col min="9222" max="9472" width="10.83203125" style="72"/>
    <col min="9473" max="9473" width="21.5" style="72" bestFit="1" customWidth="1"/>
    <col min="9474" max="9474" width="45.5" style="72" customWidth="1"/>
    <col min="9475" max="9475" width="28.5" style="72" customWidth="1"/>
    <col min="9476" max="9476" width="27" style="72" customWidth="1"/>
    <col min="9477" max="9477" width="22.1640625" style="72" customWidth="1"/>
    <col min="9478" max="9728" width="10.83203125" style="72"/>
    <col min="9729" max="9729" width="21.5" style="72" bestFit="1" customWidth="1"/>
    <col min="9730" max="9730" width="45.5" style="72" customWidth="1"/>
    <col min="9731" max="9731" width="28.5" style="72" customWidth="1"/>
    <col min="9732" max="9732" width="27" style="72" customWidth="1"/>
    <col min="9733" max="9733" width="22.1640625" style="72" customWidth="1"/>
    <col min="9734" max="9984" width="10.83203125" style="72"/>
    <col min="9985" max="9985" width="21.5" style="72" bestFit="1" customWidth="1"/>
    <col min="9986" max="9986" width="45.5" style="72" customWidth="1"/>
    <col min="9987" max="9987" width="28.5" style="72" customWidth="1"/>
    <col min="9988" max="9988" width="27" style="72" customWidth="1"/>
    <col min="9989" max="9989" width="22.1640625" style="72" customWidth="1"/>
    <col min="9990" max="10240" width="10.83203125" style="72"/>
    <col min="10241" max="10241" width="21.5" style="72" bestFit="1" customWidth="1"/>
    <col min="10242" max="10242" width="45.5" style="72" customWidth="1"/>
    <col min="10243" max="10243" width="28.5" style="72" customWidth="1"/>
    <col min="10244" max="10244" width="27" style="72" customWidth="1"/>
    <col min="10245" max="10245" width="22.1640625" style="72" customWidth="1"/>
    <col min="10246" max="10496" width="10.83203125" style="72"/>
    <col min="10497" max="10497" width="21.5" style="72" bestFit="1" customWidth="1"/>
    <col min="10498" max="10498" width="45.5" style="72" customWidth="1"/>
    <col min="10499" max="10499" width="28.5" style="72" customWidth="1"/>
    <col min="10500" max="10500" width="27" style="72" customWidth="1"/>
    <col min="10501" max="10501" width="22.1640625" style="72" customWidth="1"/>
    <col min="10502" max="10752" width="10.83203125" style="72"/>
    <col min="10753" max="10753" width="21.5" style="72" bestFit="1" customWidth="1"/>
    <col min="10754" max="10754" width="45.5" style="72" customWidth="1"/>
    <col min="10755" max="10755" width="28.5" style="72" customWidth="1"/>
    <col min="10756" max="10756" width="27" style="72" customWidth="1"/>
    <col min="10757" max="10757" width="22.1640625" style="72" customWidth="1"/>
    <col min="10758" max="11008" width="10.83203125" style="72"/>
    <col min="11009" max="11009" width="21.5" style="72" bestFit="1" customWidth="1"/>
    <col min="11010" max="11010" width="45.5" style="72" customWidth="1"/>
    <col min="11011" max="11011" width="28.5" style="72" customWidth="1"/>
    <col min="11012" max="11012" width="27" style="72" customWidth="1"/>
    <col min="11013" max="11013" width="22.1640625" style="72" customWidth="1"/>
    <col min="11014" max="11264" width="10.83203125" style="72"/>
    <col min="11265" max="11265" width="21.5" style="72" bestFit="1" customWidth="1"/>
    <col min="11266" max="11266" width="45.5" style="72" customWidth="1"/>
    <col min="11267" max="11267" width="28.5" style="72" customWidth="1"/>
    <col min="11268" max="11268" width="27" style="72" customWidth="1"/>
    <col min="11269" max="11269" width="22.1640625" style="72" customWidth="1"/>
    <col min="11270" max="11520" width="10.83203125" style="72"/>
    <col min="11521" max="11521" width="21.5" style="72" bestFit="1" customWidth="1"/>
    <col min="11522" max="11522" width="45.5" style="72" customWidth="1"/>
    <col min="11523" max="11523" width="28.5" style="72" customWidth="1"/>
    <col min="11524" max="11524" width="27" style="72" customWidth="1"/>
    <col min="11525" max="11525" width="22.1640625" style="72" customWidth="1"/>
    <col min="11526" max="11776" width="10.83203125" style="72"/>
    <col min="11777" max="11777" width="21.5" style="72" bestFit="1" customWidth="1"/>
    <col min="11778" max="11778" width="45.5" style="72" customWidth="1"/>
    <col min="11779" max="11779" width="28.5" style="72" customWidth="1"/>
    <col min="11780" max="11780" width="27" style="72" customWidth="1"/>
    <col min="11781" max="11781" width="22.1640625" style="72" customWidth="1"/>
    <col min="11782" max="12032" width="10.83203125" style="72"/>
    <col min="12033" max="12033" width="21.5" style="72" bestFit="1" customWidth="1"/>
    <col min="12034" max="12034" width="45.5" style="72" customWidth="1"/>
    <col min="12035" max="12035" width="28.5" style="72" customWidth="1"/>
    <col min="12036" max="12036" width="27" style="72" customWidth="1"/>
    <col min="12037" max="12037" width="22.1640625" style="72" customWidth="1"/>
    <col min="12038" max="12288" width="10.83203125" style="72"/>
    <col min="12289" max="12289" width="21.5" style="72" bestFit="1" customWidth="1"/>
    <col min="12290" max="12290" width="45.5" style="72" customWidth="1"/>
    <col min="12291" max="12291" width="28.5" style="72" customWidth="1"/>
    <col min="12292" max="12292" width="27" style="72" customWidth="1"/>
    <col min="12293" max="12293" width="22.1640625" style="72" customWidth="1"/>
    <col min="12294" max="12544" width="10.83203125" style="72"/>
    <col min="12545" max="12545" width="21.5" style="72" bestFit="1" customWidth="1"/>
    <col min="12546" max="12546" width="45.5" style="72" customWidth="1"/>
    <col min="12547" max="12547" width="28.5" style="72" customWidth="1"/>
    <col min="12548" max="12548" width="27" style="72" customWidth="1"/>
    <col min="12549" max="12549" width="22.1640625" style="72" customWidth="1"/>
    <col min="12550" max="12800" width="10.83203125" style="72"/>
    <col min="12801" max="12801" width="21.5" style="72" bestFit="1" customWidth="1"/>
    <col min="12802" max="12802" width="45.5" style="72" customWidth="1"/>
    <col min="12803" max="12803" width="28.5" style="72" customWidth="1"/>
    <col min="12804" max="12804" width="27" style="72" customWidth="1"/>
    <col min="12805" max="12805" width="22.1640625" style="72" customWidth="1"/>
    <col min="12806" max="13056" width="10.83203125" style="72"/>
    <col min="13057" max="13057" width="21.5" style="72" bestFit="1" customWidth="1"/>
    <col min="13058" max="13058" width="45.5" style="72" customWidth="1"/>
    <col min="13059" max="13059" width="28.5" style="72" customWidth="1"/>
    <col min="13060" max="13060" width="27" style="72" customWidth="1"/>
    <col min="13061" max="13061" width="22.1640625" style="72" customWidth="1"/>
    <col min="13062" max="13312" width="10.83203125" style="72"/>
    <col min="13313" max="13313" width="21.5" style="72" bestFit="1" customWidth="1"/>
    <col min="13314" max="13314" width="45.5" style="72" customWidth="1"/>
    <col min="13315" max="13315" width="28.5" style="72" customWidth="1"/>
    <col min="13316" max="13316" width="27" style="72" customWidth="1"/>
    <col min="13317" max="13317" width="22.1640625" style="72" customWidth="1"/>
    <col min="13318" max="13568" width="10.83203125" style="72"/>
    <col min="13569" max="13569" width="21.5" style="72" bestFit="1" customWidth="1"/>
    <col min="13570" max="13570" width="45.5" style="72" customWidth="1"/>
    <col min="13571" max="13571" width="28.5" style="72" customWidth="1"/>
    <col min="13572" max="13572" width="27" style="72" customWidth="1"/>
    <col min="13573" max="13573" width="22.1640625" style="72" customWidth="1"/>
    <col min="13574" max="13824" width="10.83203125" style="72"/>
    <col min="13825" max="13825" width="21.5" style="72" bestFit="1" customWidth="1"/>
    <col min="13826" max="13826" width="45.5" style="72" customWidth="1"/>
    <col min="13827" max="13827" width="28.5" style="72" customWidth="1"/>
    <col min="13828" max="13828" width="27" style="72" customWidth="1"/>
    <col min="13829" max="13829" width="22.1640625" style="72" customWidth="1"/>
    <col min="13830" max="14080" width="10.83203125" style="72"/>
    <col min="14081" max="14081" width="21.5" style="72" bestFit="1" customWidth="1"/>
    <col min="14082" max="14082" width="45.5" style="72" customWidth="1"/>
    <col min="14083" max="14083" width="28.5" style="72" customWidth="1"/>
    <col min="14084" max="14084" width="27" style="72" customWidth="1"/>
    <col min="14085" max="14085" width="22.1640625" style="72" customWidth="1"/>
    <col min="14086" max="14336" width="10.83203125" style="72"/>
    <col min="14337" max="14337" width="21.5" style="72" bestFit="1" customWidth="1"/>
    <col min="14338" max="14338" width="45.5" style="72" customWidth="1"/>
    <col min="14339" max="14339" width="28.5" style="72" customWidth="1"/>
    <col min="14340" max="14340" width="27" style="72" customWidth="1"/>
    <col min="14341" max="14341" width="22.1640625" style="72" customWidth="1"/>
    <col min="14342" max="14592" width="10.83203125" style="72"/>
    <col min="14593" max="14593" width="21.5" style="72" bestFit="1" customWidth="1"/>
    <col min="14594" max="14594" width="45.5" style="72" customWidth="1"/>
    <col min="14595" max="14595" width="28.5" style="72" customWidth="1"/>
    <col min="14596" max="14596" width="27" style="72" customWidth="1"/>
    <col min="14597" max="14597" width="22.1640625" style="72" customWidth="1"/>
    <col min="14598" max="14848" width="10.83203125" style="72"/>
    <col min="14849" max="14849" width="21.5" style="72" bestFit="1" customWidth="1"/>
    <col min="14850" max="14850" width="45.5" style="72" customWidth="1"/>
    <col min="14851" max="14851" width="28.5" style="72" customWidth="1"/>
    <col min="14852" max="14852" width="27" style="72" customWidth="1"/>
    <col min="14853" max="14853" width="22.1640625" style="72" customWidth="1"/>
    <col min="14854" max="15104" width="10.83203125" style="72"/>
    <col min="15105" max="15105" width="21.5" style="72" bestFit="1" customWidth="1"/>
    <col min="15106" max="15106" width="45.5" style="72" customWidth="1"/>
    <col min="15107" max="15107" width="28.5" style="72" customWidth="1"/>
    <col min="15108" max="15108" width="27" style="72" customWidth="1"/>
    <col min="15109" max="15109" width="22.1640625" style="72" customWidth="1"/>
    <col min="15110" max="15360" width="10.83203125" style="72"/>
    <col min="15361" max="15361" width="21.5" style="72" bestFit="1" customWidth="1"/>
    <col min="15362" max="15362" width="45.5" style="72" customWidth="1"/>
    <col min="15363" max="15363" width="28.5" style="72" customWidth="1"/>
    <col min="15364" max="15364" width="27" style="72" customWidth="1"/>
    <col min="15365" max="15365" width="22.1640625" style="72" customWidth="1"/>
    <col min="15366" max="15616" width="10.83203125" style="72"/>
    <col min="15617" max="15617" width="21.5" style="72" bestFit="1" customWidth="1"/>
    <col min="15618" max="15618" width="45.5" style="72" customWidth="1"/>
    <col min="15619" max="15619" width="28.5" style="72" customWidth="1"/>
    <col min="15620" max="15620" width="27" style="72" customWidth="1"/>
    <col min="15621" max="15621" width="22.1640625" style="72" customWidth="1"/>
    <col min="15622" max="15872" width="10.83203125" style="72"/>
    <col min="15873" max="15873" width="21.5" style="72" bestFit="1" customWidth="1"/>
    <col min="15874" max="15874" width="45.5" style="72" customWidth="1"/>
    <col min="15875" max="15875" width="28.5" style="72" customWidth="1"/>
    <col min="15876" max="15876" width="27" style="72" customWidth="1"/>
    <col min="15877" max="15877" width="22.1640625" style="72" customWidth="1"/>
    <col min="15878" max="16128" width="10.83203125" style="72"/>
    <col min="16129" max="16129" width="21.5" style="72" bestFit="1" customWidth="1"/>
    <col min="16130" max="16130" width="45.5" style="72" customWidth="1"/>
    <col min="16131" max="16131" width="28.5" style="72" customWidth="1"/>
    <col min="16132" max="16132" width="27" style="72" customWidth="1"/>
    <col min="16133" max="16133" width="22.1640625" style="72" customWidth="1"/>
    <col min="16134" max="16384" width="10.83203125" style="72"/>
  </cols>
  <sheetData>
    <row r="1" spans="1:23" s="73" customFormat="1" ht="16">
      <c r="A1" s="180" t="s">
        <v>164</v>
      </c>
      <c r="B1" s="181"/>
      <c r="C1" s="181"/>
      <c r="D1" s="181"/>
      <c r="E1" s="181"/>
      <c r="F1" s="181"/>
      <c r="G1" s="72"/>
      <c r="H1" s="72"/>
      <c r="I1" s="72"/>
      <c r="J1" s="72"/>
      <c r="K1" s="72"/>
      <c r="L1" s="72"/>
      <c r="M1" s="72"/>
      <c r="N1" s="72"/>
      <c r="O1" s="72"/>
      <c r="P1" s="72"/>
      <c r="Q1" s="72"/>
      <c r="R1" s="72"/>
      <c r="S1" s="72"/>
      <c r="T1" s="72"/>
      <c r="U1" s="72"/>
      <c r="V1" s="72"/>
      <c r="W1" s="72"/>
    </row>
    <row r="2" spans="1:23" s="73" customFormat="1" ht="16">
      <c r="A2" s="180"/>
      <c r="B2" s="181"/>
      <c r="C2" s="181"/>
      <c r="D2" s="181"/>
      <c r="E2" s="181"/>
      <c r="F2" s="181"/>
      <c r="G2" s="72"/>
      <c r="H2" s="72"/>
      <c r="I2" s="72"/>
      <c r="J2" s="72"/>
      <c r="K2" s="72"/>
      <c r="L2" s="72"/>
      <c r="M2" s="72"/>
      <c r="N2" s="72"/>
      <c r="O2" s="72"/>
      <c r="P2" s="72"/>
      <c r="Q2" s="72"/>
      <c r="R2" s="72"/>
      <c r="S2" s="72"/>
      <c r="T2" s="72"/>
      <c r="U2" s="72"/>
      <c r="V2" s="72"/>
      <c r="W2" s="72"/>
    </row>
    <row r="3" spans="1:23" s="73" customFormat="1" ht="1" customHeight="1">
      <c r="A3" s="74"/>
      <c r="B3" s="75"/>
      <c r="C3" s="75"/>
      <c r="D3" s="75"/>
      <c r="E3" s="76"/>
      <c r="F3" s="72"/>
      <c r="G3" s="72"/>
      <c r="H3" s="72"/>
      <c r="I3" s="72"/>
      <c r="J3" s="72"/>
      <c r="K3" s="72"/>
      <c r="L3" s="72"/>
      <c r="M3" s="72"/>
      <c r="N3" s="72"/>
      <c r="O3" s="72"/>
      <c r="P3" s="72"/>
      <c r="Q3" s="72"/>
      <c r="R3" s="72"/>
      <c r="S3" s="72"/>
      <c r="T3" s="72"/>
      <c r="U3" s="72"/>
      <c r="V3" s="72"/>
      <c r="W3" s="72"/>
    </row>
    <row r="4" spans="1:23" ht="18" customHeight="1">
      <c r="A4" s="180" t="s">
        <v>255</v>
      </c>
      <c r="B4" s="181"/>
      <c r="C4" s="181"/>
      <c r="D4" s="181"/>
      <c r="E4" s="181"/>
      <c r="F4" s="181"/>
    </row>
    <row r="5" spans="1:23" ht="25" customHeight="1">
      <c r="A5" s="185" t="s">
        <v>270</v>
      </c>
      <c r="B5" s="186"/>
      <c r="C5" s="186"/>
      <c r="D5" s="186"/>
      <c r="E5" s="186"/>
      <c r="F5" s="186"/>
    </row>
    <row r="6" spans="1:23" ht="16" thickBot="1"/>
    <row r="7" spans="1:23" ht="60">
      <c r="A7" s="172" t="s">
        <v>165</v>
      </c>
      <c r="B7" s="173" t="s">
        <v>166</v>
      </c>
      <c r="C7" s="173" t="s">
        <v>167</v>
      </c>
      <c r="D7" s="174" t="s">
        <v>168</v>
      </c>
      <c r="E7" s="174" t="s">
        <v>295</v>
      </c>
      <c r="F7" s="175" t="s">
        <v>296</v>
      </c>
    </row>
    <row r="8" spans="1:23" ht="16">
      <c r="A8" s="77">
        <v>1</v>
      </c>
      <c r="B8" s="159" t="str">
        <f>+'LISTA DE PROPONENTES'!B2</f>
        <v>MENDOZA EQUIPOS</v>
      </c>
      <c r="C8" s="160" t="str">
        <f>+'LISTA DE PROPONENTES'!D2</f>
        <v>900.374225-1</v>
      </c>
      <c r="D8" s="52" t="str">
        <f>+EXPERIENCIA!F37</f>
        <v>NO CUMPLE</v>
      </c>
      <c r="E8" s="52" t="s">
        <v>109</v>
      </c>
      <c r="F8" s="46" t="str">
        <f>+CERTIFICACIONES!C3</f>
        <v>NO CUMPLE</v>
      </c>
    </row>
    <row r="9" spans="1:23" ht="16">
      <c r="A9" s="77">
        <v>2</v>
      </c>
      <c r="B9" s="159" t="str">
        <f>+'LISTA DE PROPONENTES'!B3</f>
        <v>SERLECOM</v>
      </c>
      <c r="C9" s="160" t="str">
        <f>+'LISTA DE PROPONENTES'!D3</f>
        <v>800089897-4</v>
      </c>
      <c r="D9" s="52" t="str">
        <f>+EXPERIENCIA!F45</f>
        <v>CUMPLE</v>
      </c>
      <c r="E9" s="52" t="s">
        <v>109</v>
      </c>
      <c r="F9" s="46" t="str">
        <f>+CERTIFICACIONES!E3</f>
        <v>NO CUMPLE</v>
      </c>
    </row>
    <row r="10" spans="1:23" ht="16">
      <c r="A10" s="77">
        <v>3</v>
      </c>
      <c r="B10" s="159" t="str">
        <f>+'LISTA DE PROPONENTES'!B4</f>
        <v>UNIPLES</v>
      </c>
      <c r="C10" s="160" t="str">
        <f>+'LISTA DE PROPONENTES'!D4</f>
        <v>811021363-0</v>
      </c>
      <c r="D10" s="52" t="str">
        <f>+EXPERIENCIA!F51</f>
        <v>CUMPLE</v>
      </c>
      <c r="E10" s="52" t="s">
        <v>104</v>
      </c>
      <c r="F10" s="46" t="str">
        <f>+CERTIFICACIONES!G3</f>
        <v>NO CUMPLE</v>
      </c>
    </row>
    <row r="11" spans="1:23" ht="16">
      <c r="A11" s="77">
        <v>4</v>
      </c>
      <c r="B11" s="159" t="str">
        <f>+'LISTA DE PROPONENTES'!B5</f>
        <v>UT ELEMOVIL</v>
      </c>
      <c r="C11" s="160" t="str">
        <f>+'LISTA DE PROPONENTES'!D5</f>
        <v>800.229.279-4 Y 900.900.175-7</v>
      </c>
      <c r="D11" s="52" t="s">
        <v>104</v>
      </c>
      <c r="E11" s="52" t="s">
        <v>104</v>
      </c>
      <c r="F11" s="46" t="str">
        <f>+CERTIFICACIONES!I3</f>
        <v>NO CUMPLE</v>
      </c>
    </row>
    <row r="12" spans="1:23" ht="16">
      <c r="A12" s="77">
        <v>5</v>
      </c>
      <c r="B12" s="159" t="str">
        <f>+'LISTA DE PROPONENTES'!B6</f>
        <v>WM WIRELESS</v>
      </c>
      <c r="C12" s="160" t="str">
        <f>+'LISTA DE PROPONENTES'!D6</f>
        <v>800083486-3</v>
      </c>
      <c r="D12" s="52" t="str">
        <f>+EXPERIENCIA!F21</f>
        <v xml:space="preserve">NO CUMPLE </v>
      </c>
      <c r="E12" s="52" t="s">
        <v>109</v>
      </c>
      <c r="F12" s="46" t="str">
        <f>+CERTIFICACIONES!K3</f>
        <v>NO CUMPLE</v>
      </c>
    </row>
    <row r="13" spans="1:23" ht="16">
      <c r="A13" s="77">
        <v>6</v>
      </c>
      <c r="B13" s="159" t="s">
        <v>284</v>
      </c>
      <c r="C13" s="160" t="str">
        <f>+'LISTA DE PROPONENTES'!D7</f>
        <v>830026811-0</v>
      </c>
      <c r="D13" s="177" t="str">
        <f>+EXPERIENCIA!F61</f>
        <v>CUMPLE</v>
      </c>
      <c r="E13" s="52" t="s">
        <v>104</v>
      </c>
      <c r="F13" s="46" t="str">
        <f>+CERTIFICACIONES!M3</f>
        <v>CUMPLE</v>
      </c>
    </row>
    <row r="14" spans="1:23" ht="16">
      <c r="A14" s="77">
        <v>7</v>
      </c>
      <c r="B14" s="159" t="str">
        <f>+'LISTA DE PROPONENTES'!B8</f>
        <v>YINA PAOLA LOMBANA</v>
      </c>
      <c r="C14" s="160" t="str">
        <f>+'LISTA DE PROPONENTES'!D8</f>
        <v>23216872-8</v>
      </c>
      <c r="D14" s="52" t="str">
        <f>+EXPERIENCIA!F29</f>
        <v>NO CUMPLE</v>
      </c>
      <c r="E14" s="52" t="s">
        <v>104</v>
      </c>
      <c r="F14" s="46" t="str">
        <f>+CERTIFICACIONES!O3</f>
        <v>NO CUMPLE</v>
      </c>
    </row>
    <row r="15" spans="1:23" ht="17" thickBot="1">
      <c r="A15" s="161">
        <v>8</v>
      </c>
      <c r="B15" s="162" t="str">
        <f>+'LISTA DE PROPONENTES'!B9</f>
        <v>ISEC</v>
      </c>
      <c r="C15" s="163" t="str">
        <f>+'LISTA DE PROPONENTES'!D9</f>
        <v>860500630-6</v>
      </c>
      <c r="D15" s="52" t="str">
        <f>+EXPERIENCIA!F69</f>
        <v>NO CUMPLE</v>
      </c>
      <c r="E15" s="164" t="s">
        <v>109</v>
      </c>
      <c r="F15" s="165" t="str">
        <f>+CERTIFICACIONES!Q3</f>
        <v>NO CUMPLE</v>
      </c>
    </row>
    <row r="16" spans="1:23">
      <c r="A16" s="166"/>
      <c r="B16" s="167"/>
      <c r="C16" s="168"/>
      <c r="D16" s="169"/>
      <c r="E16" s="169"/>
      <c r="F16" s="170"/>
    </row>
    <row r="17" spans="1:6" ht="39.75" customHeight="1">
      <c r="A17" s="183" t="s">
        <v>297</v>
      </c>
      <c r="B17" s="184"/>
      <c r="C17" s="184"/>
      <c r="D17" s="184"/>
      <c r="E17" s="184"/>
      <c r="F17" s="184"/>
    </row>
    <row r="18" spans="1:6" ht="102.5" customHeight="1">
      <c r="A18" s="183" t="s">
        <v>271</v>
      </c>
      <c r="B18" s="184"/>
      <c r="C18" s="184"/>
      <c r="D18" s="184"/>
      <c r="E18" s="184"/>
      <c r="F18" s="184"/>
    </row>
    <row r="19" spans="1:6" ht="46" customHeight="1">
      <c r="A19" s="183"/>
      <c r="B19" s="184"/>
      <c r="C19" s="184"/>
      <c r="D19" s="184"/>
      <c r="E19" s="184"/>
      <c r="F19" s="184"/>
    </row>
    <row r="21" spans="1:6">
      <c r="A21" s="182" t="s">
        <v>191</v>
      </c>
      <c r="B21" s="182"/>
      <c r="C21" s="182"/>
      <c r="D21" s="182"/>
      <c r="E21" s="182"/>
    </row>
    <row r="22" spans="1:6">
      <c r="E22" s="78"/>
    </row>
    <row r="23" spans="1:6">
      <c r="E23" s="78"/>
    </row>
    <row r="24" spans="1:6">
      <c r="E24" s="78"/>
    </row>
    <row r="25" spans="1:6">
      <c r="B25" s="79" t="s">
        <v>172</v>
      </c>
      <c r="C25" s="79"/>
      <c r="D25" s="79" t="s">
        <v>172</v>
      </c>
      <c r="E25" s="78"/>
    </row>
    <row r="26" spans="1:6">
      <c r="B26" s="79" t="s">
        <v>173</v>
      </c>
      <c r="C26" s="79"/>
      <c r="D26" s="79" t="s">
        <v>256</v>
      </c>
    </row>
    <row r="27" spans="1:6">
      <c r="B27" s="79" t="s">
        <v>174</v>
      </c>
      <c r="C27" s="79"/>
      <c r="D27" s="79" t="s">
        <v>257</v>
      </c>
    </row>
    <row r="28" spans="1:6">
      <c r="B28" s="79"/>
      <c r="C28" s="79"/>
      <c r="D28" s="79"/>
    </row>
    <row r="29" spans="1:6">
      <c r="B29" s="79"/>
      <c r="C29" s="79"/>
      <c r="D29" s="79"/>
    </row>
    <row r="30" spans="1:6">
      <c r="B30" s="79" t="s">
        <v>172</v>
      </c>
      <c r="C30" s="79"/>
      <c r="D30" s="79" t="s">
        <v>172</v>
      </c>
    </row>
    <row r="31" spans="1:6">
      <c r="B31" s="80" t="s">
        <v>258</v>
      </c>
      <c r="C31" s="79"/>
      <c r="D31" s="79" t="s">
        <v>175</v>
      </c>
    </row>
    <row r="32" spans="1:6">
      <c r="B32" s="81" t="s">
        <v>259</v>
      </c>
      <c r="C32" s="79"/>
      <c r="D32" s="79" t="s">
        <v>176</v>
      </c>
    </row>
    <row r="33" spans="2:4">
      <c r="B33" s="79"/>
      <c r="C33" s="79"/>
      <c r="D33" s="79"/>
    </row>
    <row r="34" spans="2:4">
      <c r="B34" s="79"/>
      <c r="C34" s="79"/>
      <c r="D34" s="79"/>
    </row>
    <row r="35" spans="2:4">
      <c r="B35" s="79" t="s">
        <v>172</v>
      </c>
      <c r="C35" s="79"/>
      <c r="D35" s="79" t="s">
        <v>172</v>
      </c>
    </row>
    <row r="36" spans="2:4">
      <c r="B36" s="80" t="s">
        <v>177</v>
      </c>
      <c r="C36" s="79"/>
      <c r="D36" s="80" t="s">
        <v>178</v>
      </c>
    </row>
    <row r="37" spans="2:4">
      <c r="B37" s="80" t="s">
        <v>179</v>
      </c>
      <c r="C37" s="79"/>
      <c r="D37" s="82" t="s">
        <v>180</v>
      </c>
    </row>
    <row r="38" spans="2:4">
      <c r="B38" s="79"/>
      <c r="C38" s="79"/>
      <c r="D38" s="79"/>
    </row>
    <row r="39" spans="2:4">
      <c r="B39" s="79"/>
      <c r="C39" s="79"/>
      <c r="D39" s="79"/>
    </row>
    <row r="40" spans="2:4">
      <c r="B40" s="79" t="s">
        <v>172</v>
      </c>
      <c r="D40" s="79" t="s">
        <v>172</v>
      </c>
    </row>
    <row r="41" spans="2:4">
      <c r="B41" s="79" t="s">
        <v>181</v>
      </c>
      <c r="D41" s="79" t="s">
        <v>260</v>
      </c>
    </row>
    <row r="42" spans="2:4">
      <c r="B42" s="79" t="s">
        <v>182</v>
      </c>
      <c r="D42" s="79" t="s">
        <v>261</v>
      </c>
    </row>
  </sheetData>
  <mergeCells count="7">
    <mergeCell ref="A2:F2"/>
    <mergeCell ref="A1:F1"/>
    <mergeCell ref="A21:E21"/>
    <mergeCell ref="A17:F17"/>
    <mergeCell ref="A18:F19"/>
    <mergeCell ref="A5:F5"/>
    <mergeCell ref="A4:F4"/>
  </mergeCells>
  <printOptions horizontalCentered="1"/>
  <pageMargins left="0.9055118110236221" right="0.9055118110236221" top="1.1417322834645669" bottom="0.94488188976377963" header="0.31496062992125984" footer="0.51181102362204722"/>
  <pageSetup scale="75" orientation="landscape"/>
  <headerFooter>
    <oddFooter>&amp;LPROPONENTES&amp;R&amp;P DE &amp;N</oddFooter>
  </headerFooter>
  <drawing r:id="rId1"/>
  <extLst>
    <ext xmlns:x14="http://schemas.microsoft.com/office/spreadsheetml/2009/9/main" uri="{78C0D931-6437-407d-A8EE-F0AAD7539E65}">
      <x14:conditionalFormattings>
        <x14:conditionalFormatting xmlns:xm="http://schemas.microsoft.com/office/excel/2006/main">
          <x14:cfRule type="beginsWith" priority="29" operator="beginsWith" id="{8CBB6583-9EEC-4976-A894-D3B6D4D9F69F}">
            <xm:f>LEFT(E8,LEN("NO CUMPLE"))="NO CUMPLE"</xm:f>
            <x14:dxf>
              <fill>
                <patternFill patternType="gray0625">
                  <bgColor rgb="FFFF0000"/>
                </patternFill>
              </fill>
            </x14:dxf>
          </x14:cfRule>
          <x14:cfRule type="beginsWith" priority="30" operator="beginsWith" id="{4F60296C-7B53-4D6E-AF7F-B99FBDC30DF3}">
            <xm:f>LEFT(E8,LEN("CUMPLE"))="CUMPLE"</xm:f>
            <x14:dxf>
              <fill>
                <patternFill patternType="gray0625">
                  <bgColor theme="9" tint="0.39994506668294322"/>
                </patternFill>
              </fill>
            </x14:dxf>
          </x14:cfRule>
          <xm:sqref>E8:E15</xm:sqref>
        </x14:conditionalFormatting>
        <x14:conditionalFormatting xmlns:xm="http://schemas.microsoft.com/office/excel/2006/main">
          <x14:cfRule type="beginsWith" priority="27" operator="beginsWith" id="{48550241-5EC9-4714-B216-561DEE84133A}">
            <xm:f>LEFT(F8,LEN("NO CUMPLE"))="NO CUMPLE"</xm:f>
            <x14:dxf>
              <fill>
                <patternFill patternType="gray0625">
                  <bgColor rgb="FFFF0000"/>
                </patternFill>
              </fill>
            </x14:dxf>
          </x14:cfRule>
          <x14:cfRule type="beginsWith" priority="28" operator="beginsWith" id="{6FCE9334-01D9-48EA-8A06-67CCFC0A5DFA}">
            <xm:f>LEFT(F8,LEN("CUMPLE"))="CUMPLE"</xm:f>
            <x14:dxf>
              <fill>
                <patternFill patternType="gray0625">
                  <bgColor theme="9" tint="0.39994506668294322"/>
                </patternFill>
              </fill>
            </x14:dxf>
          </x14:cfRule>
          <xm:sqref>F8:F15</xm:sqref>
        </x14:conditionalFormatting>
        <x14:conditionalFormatting xmlns:xm="http://schemas.microsoft.com/office/excel/2006/main">
          <x14:cfRule type="beginsWith" priority="25" operator="beginsWith" id="{FE0B559B-FD44-E849-957D-68D1493D31F0}">
            <xm:f>LEFT(D10,LEN("NO CUMPLE"))="NO CUMPLE"</xm:f>
            <x14:dxf>
              <fill>
                <patternFill patternType="gray0625">
                  <bgColor rgb="FFFF0000"/>
                </patternFill>
              </fill>
            </x14:dxf>
          </x14:cfRule>
          <x14:cfRule type="beginsWith" priority="26" operator="beginsWith" id="{3A7A43A8-DD65-B74E-A77C-322B4CCA1F4A}">
            <xm:f>LEFT(D10,LEN("CUMPLE"))="CUMPLE"</xm:f>
            <x14:dxf>
              <fill>
                <patternFill patternType="gray0625">
                  <bgColor theme="9" tint="0.39994506668294322"/>
                </patternFill>
              </fill>
            </x14:dxf>
          </x14:cfRule>
          <xm:sqref>D10</xm:sqref>
        </x14:conditionalFormatting>
        <x14:conditionalFormatting xmlns:xm="http://schemas.microsoft.com/office/excel/2006/main">
          <x14:cfRule type="beginsWith" priority="23" operator="beginsWith" id="{DD279C56-A043-0742-BD8C-8AE179DFE1EE}">
            <xm:f>LEFT(D9,LEN("NO CUMPLE"))="NO CUMPLE"</xm:f>
            <x14:dxf>
              <fill>
                <patternFill patternType="gray0625">
                  <bgColor rgb="FFFF0000"/>
                </patternFill>
              </fill>
            </x14:dxf>
          </x14:cfRule>
          <x14:cfRule type="beginsWith" priority="24" operator="beginsWith" id="{BC597D22-3127-4F42-A539-2543DEE2E245}">
            <xm:f>LEFT(D9,LEN("CUMPLE"))="CUMPLE"</xm:f>
            <x14:dxf>
              <fill>
                <patternFill patternType="gray0625">
                  <bgColor theme="9" tint="0.39994506668294322"/>
                </patternFill>
              </fill>
            </x14:dxf>
          </x14:cfRule>
          <xm:sqref>D9</xm:sqref>
        </x14:conditionalFormatting>
        <x14:conditionalFormatting xmlns:xm="http://schemas.microsoft.com/office/excel/2006/main">
          <x14:cfRule type="beginsWith" priority="19" operator="beginsWith" id="{84860D17-6739-B540-9467-723D9D8AD5BC}">
            <xm:f>LEFT(D8,LEN("NO CUMPLE"))="NO CUMPLE"</xm:f>
            <x14:dxf>
              <fill>
                <patternFill patternType="gray0625">
                  <bgColor rgb="FFFF0000"/>
                </patternFill>
              </fill>
            </x14:dxf>
          </x14:cfRule>
          <x14:cfRule type="beginsWith" priority="20" operator="beginsWith" id="{C826748A-A097-0542-8D81-9E205F18BA1C}">
            <xm:f>LEFT(D8,LEN("CUMPLE"))="CUMPLE"</xm:f>
            <x14:dxf>
              <fill>
                <patternFill patternType="gray0625">
                  <bgColor theme="9" tint="0.39994506668294322"/>
                </patternFill>
              </fill>
            </x14:dxf>
          </x14:cfRule>
          <xm:sqref>D8</xm:sqref>
        </x14:conditionalFormatting>
        <x14:conditionalFormatting xmlns:xm="http://schemas.microsoft.com/office/excel/2006/main">
          <x14:cfRule type="beginsWith" priority="13" operator="beginsWith" id="{D3ED7399-11C1-8648-B517-E6D2EA9913F9}">
            <xm:f>LEFT(D14,LEN("NO CUMPLE"))="NO CUMPLE"</xm:f>
            <x14:dxf>
              <fill>
                <patternFill patternType="gray0625">
                  <bgColor rgb="FFFF0000"/>
                </patternFill>
              </fill>
            </x14:dxf>
          </x14:cfRule>
          <x14:cfRule type="beginsWith" priority="14" operator="beginsWith" id="{90D3C5A4-B459-0445-A9B6-B94D6AECD5C6}">
            <xm:f>LEFT(D14,LEN("CUMPLE"))="CUMPLE"</xm:f>
            <x14:dxf>
              <fill>
                <patternFill patternType="gray0625">
                  <bgColor theme="9" tint="0.39994506668294322"/>
                </patternFill>
              </fill>
            </x14:dxf>
          </x14:cfRule>
          <xm:sqref>D14</xm:sqref>
        </x14:conditionalFormatting>
        <x14:conditionalFormatting xmlns:xm="http://schemas.microsoft.com/office/excel/2006/main">
          <x14:cfRule type="beginsWith" priority="15" operator="beginsWith" id="{3844B3D8-47CC-BF44-833A-5F27AD17D248}">
            <xm:f>LEFT(D12,LEN("NO CUMPLE"))="NO CUMPLE"</xm:f>
            <x14:dxf>
              <fill>
                <patternFill patternType="gray0625">
                  <bgColor rgb="FFFF0000"/>
                </patternFill>
              </fill>
            </x14:dxf>
          </x14:cfRule>
          <x14:cfRule type="beginsWith" priority="16" operator="beginsWith" id="{9B613E36-65B6-394E-8706-3FC21A39D019}">
            <xm:f>LEFT(D12,LEN("CUMPLE"))="CUMPLE"</xm:f>
            <x14:dxf>
              <fill>
                <patternFill patternType="gray0625">
                  <bgColor theme="9" tint="0.39994506668294322"/>
                </patternFill>
              </fill>
            </x14:dxf>
          </x14:cfRule>
          <xm:sqref>D12</xm:sqref>
        </x14:conditionalFormatting>
        <x14:conditionalFormatting xmlns:xm="http://schemas.microsoft.com/office/excel/2006/main">
          <x14:cfRule type="beginsWith" priority="11" operator="beginsWith" id="{6E474180-5856-8F43-AF93-D3C4B4486FE6}">
            <xm:f>LEFT(D15,LEN("NO CUMPLE"))="NO CUMPLE"</xm:f>
            <x14:dxf>
              <fill>
                <patternFill patternType="gray0625">
                  <bgColor rgb="FFFF0000"/>
                </patternFill>
              </fill>
            </x14:dxf>
          </x14:cfRule>
          <x14:cfRule type="beginsWith" priority="12" operator="beginsWith" id="{D4C147E3-3F5A-3149-86A5-9396768B6D1F}">
            <xm:f>LEFT(D15,LEN("CUMPLE"))="CUMPLE"</xm:f>
            <x14:dxf>
              <fill>
                <patternFill patternType="gray0625">
                  <bgColor theme="9" tint="0.39994506668294322"/>
                </patternFill>
              </fill>
            </x14:dxf>
          </x14:cfRule>
          <xm:sqref>D15</xm:sqref>
        </x14:conditionalFormatting>
        <x14:conditionalFormatting xmlns:xm="http://schemas.microsoft.com/office/excel/2006/main">
          <x14:cfRule type="beginsWith" priority="3" operator="beginsWith" id="{060F1722-F4D3-E046-BB43-FDAB0C928706}">
            <xm:f>LEFT(D13,LEN("NO CUMPLE"))="NO CUMPLE"</xm:f>
            <x14:dxf>
              <fill>
                <patternFill patternType="gray0625">
                  <bgColor rgb="FFFF0000"/>
                </patternFill>
              </fill>
            </x14:dxf>
          </x14:cfRule>
          <x14:cfRule type="beginsWith" priority="4" operator="beginsWith" id="{FA6FDF9D-11E0-C245-BE22-04DC9A8F3102}">
            <xm:f>LEFT(D13,LEN("CUMPLE"))="CUMPLE"</xm:f>
            <x14:dxf>
              <fill>
                <patternFill patternType="gray0625">
                  <bgColor theme="9" tint="0.39994506668294322"/>
                </patternFill>
              </fill>
            </x14:dxf>
          </x14:cfRule>
          <xm:sqref>D13</xm:sqref>
        </x14:conditionalFormatting>
        <x14:conditionalFormatting xmlns:xm="http://schemas.microsoft.com/office/excel/2006/main">
          <x14:cfRule type="beginsWith" priority="1" operator="beginsWith" id="{2B3942CF-7B58-2940-B4B2-208F429CDA11}">
            <xm:f>LEFT(D11,LEN("NO CUMPLE"))="NO CUMPLE"</xm:f>
            <x14:dxf>
              <fill>
                <patternFill patternType="gray0625">
                  <bgColor rgb="FFFF0000"/>
                </patternFill>
              </fill>
            </x14:dxf>
          </x14:cfRule>
          <x14:cfRule type="beginsWith" priority="2" operator="beginsWith" id="{275C616D-7993-9448-A3DC-B079C202D865}">
            <xm:f>LEFT(D11,LEN("CUMPLE"))="CUMPLE"</xm:f>
            <x14:dxf>
              <fill>
                <patternFill patternType="gray0625">
                  <bgColor theme="9" tint="0.39994506668294322"/>
                </patternFill>
              </fill>
            </x14:dxf>
          </x14:cfRule>
          <xm:sqref>D11</xm:sqref>
        </x14:conditionalFormatting>
      </x14:conditionalFormatting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69"/>
  <sheetViews>
    <sheetView topLeftCell="A57" zoomScale="150" zoomScaleNormal="150" zoomScaleSheetLayoutView="100" zoomScalePageLayoutView="150" workbookViewId="0">
      <selection activeCell="A13" sqref="A13:XFD13"/>
    </sheetView>
  </sheetViews>
  <sheetFormatPr baseColWidth="10" defaultColWidth="49.83203125" defaultRowHeight="11"/>
  <cols>
    <col min="1" max="1" width="6.5" style="3" customWidth="1"/>
    <col min="2" max="2" width="9.5" style="3" bestFit="1" customWidth="1"/>
    <col min="3" max="3" width="19.83203125" style="3" customWidth="1"/>
    <col min="4" max="4" width="9.83203125" style="3" customWidth="1"/>
    <col min="5" max="5" width="11.33203125" style="3" customWidth="1"/>
    <col min="6" max="6" width="13.83203125" style="3" customWidth="1"/>
    <col min="7" max="7" width="14.6640625" style="3" customWidth="1"/>
    <col min="8" max="8" width="67" style="3" customWidth="1"/>
    <col min="9" max="16384" width="49.83203125" style="3"/>
  </cols>
  <sheetData>
    <row r="1" spans="1:15" ht="29" customHeight="1">
      <c r="A1" s="216" t="s">
        <v>164</v>
      </c>
      <c r="B1" s="217"/>
      <c r="C1" s="217"/>
      <c r="D1" s="217"/>
      <c r="E1" s="217"/>
      <c r="F1" s="217"/>
      <c r="G1" s="217"/>
      <c r="H1" s="217"/>
      <c r="I1" s="84"/>
    </row>
    <row r="2" spans="1:15" ht="12" thickBot="1">
      <c r="A2" s="218" t="s">
        <v>285</v>
      </c>
      <c r="B2" s="218"/>
      <c r="C2" s="218"/>
      <c r="D2" s="85"/>
      <c r="E2" s="86"/>
      <c r="F2" s="86"/>
      <c r="G2" s="86"/>
      <c r="H2" s="86"/>
      <c r="I2" s="87"/>
    </row>
    <row r="3" spans="1:15" ht="12" thickBot="1">
      <c r="C3" s="88"/>
      <c r="D3" s="88"/>
      <c r="E3" s="86"/>
      <c r="F3" s="86"/>
      <c r="G3" s="219" t="s">
        <v>192</v>
      </c>
      <c r="H3" s="220"/>
      <c r="I3" s="87"/>
    </row>
    <row r="4" spans="1:15" ht="49" thickBot="1">
      <c r="A4" s="218" t="s">
        <v>193</v>
      </c>
      <c r="B4" s="218"/>
      <c r="C4" s="221"/>
      <c r="D4" s="222" t="s">
        <v>194</v>
      </c>
      <c r="E4" s="223"/>
      <c r="F4" s="224"/>
      <c r="G4" s="89" t="s">
        <v>195</v>
      </c>
      <c r="H4" s="90" t="s">
        <v>196</v>
      </c>
      <c r="I4" s="87"/>
      <c r="K4" s="91" t="s">
        <v>197</v>
      </c>
      <c r="L4" s="91" t="s">
        <v>198</v>
      </c>
    </row>
    <row r="5" spans="1:15" ht="12" thickBot="1">
      <c r="A5" s="218"/>
      <c r="B5" s="218"/>
      <c r="C5" s="221"/>
      <c r="D5" s="225" t="s">
        <v>199</v>
      </c>
      <c r="E5" s="226"/>
      <c r="F5" s="227"/>
      <c r="G5" s="92">
        <v>308</v>
      </c>
      <c r="H5" s="92">
        <v>925</v>
      </c>
      <c r="I5" s="87"/>
      <c r="K5" s="4">
        <v>1984</v>
      </c>
      <c r="L5" s="93">
        <v>11298</v>
      </c>
    </row>
    <row r="6" spans="1:15">
      <c r="A6" s="228" t="s">
        <v>200</v>
      </c>
      <c r="B6" s="229"/>
      <c r="C6" s="229"/>
      <c r="D6" s="229"/>
      <c r="E6" s="229"/>
      <c r="F6" s="229"/>
      <c r="G6" s="229"/>
      <c r="H6" s="230"/>
      <c r="I6" s="87"/>
      <c r="K6" s="4">
        <v>1988</v>
      </c>
      <c r="L6" s="93">
        <v>25637</v>
      </c>
    </row>
    <row r="7" spans="1:15">
      <c r="A7" s="187" t="str">
        <f>'EVALUACION '!B11</f>
        <v>UT ELEMOVIL</v>
      </c>
      <c r="B7" s="188"/>
      <c r="C7" s="188"/>
      <c r="D7" s="188"/>
      <c r="E7" s="188"/>
      <c r="F7" s="188"/>
      <c r="G7" s="188"/>
      <c r="H7" s="188"/>
      <c r="I7" s="4">
        <v>1</v>
      </c>
      <c r="K7" s="4">
        <v>1990</v>
      </c>
      <c r="L7" s="93">
        <v>41025</v>
      </c>
    </row>
    <row r="8" spans="1:15" ht="24">
      <c r="A8" s="94" t="s">
        <v>201</v>
      </c>
      <c r="B8" s="94" t="s">
        <v>202</v>
      </c>
      <c r="C8" s="95" t="s">
        <v>203</v>
      </c>
      <c r="D8" s="95" t="s">
        <v>204</v>
      </c>
      <c r="E8" s="95" t="s">
        <v>205</v>
      </c>
      <c r="F8" s="95" t="s">
        <v>206</v>
      </c>
      <c r="G8" s="95" t="s">
        <v>207</v>
      </c>
      <c r="H8" s="95" t="s">
        <v>208</v>
      </c>
      <c r="K8" s="4">
        <v>1991</v>
      </c>
      <c r="L8" s="96">
        <v>51716</v>
      </c>
      <c r="O8" s="97"/>
    </row>
    <row r="9" spans="1:15" ht="36">
      <c r="A9" s="98" t="s">
        <v>209</v>
      </c>
      <c r="B9" s="99">
        <v>29</v>
      </c>
      <c r="C9" s="100" t="s">
        <v>210</v>
      </c>
      <c r="D9" s="101">
        <v>696534299.80999994</v>
      </c>
      <c r="E9" s="102">
        <v>841.1</v>
      </c>
      <c r="F9" s="103">
        <v>0.5</v>
      </c>
      <c r="G9" s="99">
        <v>43211700</v>
      </c>
      <c r="H9" s="99" t="s">
        <v>273</v>
      </c>
      <c r="K9" s="4">
        <v>1992</v>
      </c>
      <c r="L9" s="93">
        <v>65190</v>
      </c>
    </row>
    <row r="10" spans="1:15" ht="36">
      <c r="A10" s="104">
        <v>4600002431</v>
      </c>
      <c r="B10" s="105">
        <v>8</v>
      </c>
      <c r="C10" s="106" t="s">
        <v>211</v>
      </c>
      <c r="D10" s="107"/>
      <c r="E10" s="108">
        <v>472.29</v>
      </c>
      <c r="F10" s="109">
        <v>1</v>
      </c>
      <c r="G10" s="99">
        <v>43211700</v>
      </c>
      <c r="H10" s="110" t="s">
        <v>274</v>
      </c>
      <c r="K10" s="4">
        <v>1993</v>
      </c>
      <c r="L10" s="93">
        <v>81510</v>
      </c>
    </row>
    <row r="11" spans="1:15" ht="96">
      <c r="A11" s="104" t="s">
        <v>212</v>
      </c>
      <c r="B11" s="105">
        <v>11</v>
      </c>
      <c r="C11" s="105" t="s">
        <v>213</v>
      </c>
      <c r="D11" s="107">
        <v>510464780</v>
      </c>
      <c r="E11" s="108">
        <v>691.95</v>
      </c>
      <c r="F11" s="109">
        <v>1</v>
      </c>
      <c r="G11" s="98" t="s">
        <v>214</v>
      </c>
      <c r="H11" s="111" t="s">
        <v>215</v>
      </c>
      <c r="K11" s="4">
        <v>1995</v>
      </c>
      <c r="L11" s="93">
        <v>118934</v>
      </c>
    </row>
    <row r="12" spans="1:15">
      <c r="A12" s="197" t="s">
        <v>216</v>
      </c>
      <c r="B12" s="198"/>
      <c r="C12" s="198"/>
      <c r="D12" s="112"/>
      <c r="E12" s="113">
        <f>E9+E10</f>
        <v>1313.39</v>
      </c>
      <c r="F12" s="114"/>
      <c r="G12" s="114"/>
      <c r="H12" s="114"/>
      <c r="J12" s="115"/>
      <c r="K12" s="4">
        <v>1997</v>
      </c>
      <c r="L12" s="93">
        <v>172005</v>
      </c>
    </row>
    <row r="13" spans="1:15" ht="16" customHeight="1">
      <c r="A13" s="193" t="s">
        <v>217</v>
      </c>
      <c r="B13" s="194"/>
      <c r="C13" s="195"/>
      <c r="D13" s="116"/>
      <c r="E13" s="117">
        <v>925</v>
      </c>
      <c r="F13" s="213" t="s">
        <v>272</v>
      </c>
      <c r="G13" s="214"/>
      <c r="H13" s="215"/>
      <c r="J13" s="118"/>
      <c r="K13" s="4">
        <v>1998</v>
      </c>
      <c r="L13" s="93">
        <v>203826</v>
      </c>
    </row>
    <row r="14" spans="1:15">
      <c r="A14" s="119"/>
      <c r="B14" s="119"/>
      <c r="C14" s="119"/>
      <c r="D14" s="119"/>
      <c r="E14" s="120"/>
      <c r="F14" s="120"/>
      <c r="G14" s="119"/>
      <c r="H14" s="119"/>
      <c r="K14" s="4">
        <v>1999</v>
      </c>
      <c r="L14" s="93">
        <v>236460</v>
      </c>
    </row>
    <row r="15" spans="1:15">
      <c r="A15" s="187" t="str">
        <f>'EVALUACION '!B12</f>
        <v>WM WIRELESS</v>
      </c>
      <c r="B15" s="188"/>
      <c r="C15" s="188"/>
      <c r="D15" s="188"/>
      <c r="E15" s="188"/>
      <c r="F15" s="188"/>
      <c r="G15" s="188"/>
      <c r="H15" s="189"/>
      <c r="I15" s="4">
        <f>I7+1</f>
        <v>2</v>
      </c>
      <c r="K15" s="4">
        <v>2003</v>
      </c>
      <c r="L15" s="93">
        <v>332000</v>
      </c>
    </row>
    <row r="16" spans="1:15" ht="24">
      <c r="A16" s="94" t="s">
        <v>201</v>
      </c>
      <c r="B16" s="94" t="s">
        <v>202</v>
      </c>
      <c r="C16" s="95" t="s">
        <v>203</v>
      </c>
      <c r="D16" s="95" t="s">
        <v>204</v>
      </c>
      <c r="E16" s="95" t="s">
        <v>205</v>
      </c>
      <c r="F16" s="95" t="s">
        <v>206</v>
      </c>
      <c r="G16" s="95" t="s">
        <v>207</v>
      </c>
      <c r="H16" s="95" t="s">
        <v>208</v>
      </c>
      <c r="K16" s="4">
        <v>2004</v>
      </c>
      <c r="L16" s="93">
        <v>358000</v>
      </c>
      <c r="O16" s="97"/>
    </row>
    <row r="17" spans="1:12" ht="84">
      <c r="A17" s="98" t="s">
        <v>218</v>
      </c>
      <c r="B17" s="99">
        <v>62</v>
      </c>
      <c r="C17" s="121" t="s">
        <v>219</v>
      </c>
      <c r="D17" s="93" t="s">
        <v>220</v>
      </c>
      <c r="E17" s="122">
        <v>4412.04</v>
      </c>
      <c r="F17" s="123">
        <v>1</v>
      </c>
      <c r="G17" s="98" t="s">
        <v>214</v>
      </c>
      <c r="H17" s="124" t="s">
        <v>275</v>
      </c>
      <c r="K17" s="4">
        <v>2005</v>
      </c>
      <c r="L17" s="93">
        <v>381500</v>
      </c>
    </row>
    <row r="18" spans="1:12" ht="84">
      <c r="A18" s="98" t="s">
        <v>221</v>
      </c>
      <c r="B18" s="99">
        <v>63</v>
      </c>
      <c r="C18" s="121" t="s">
        <v>219</v>
      </c>
      <c r="D18" s="93" t="s">
        <v>222</v>
      </c>
      <c r="E18" s="122">
        <v>5788.32</v>
      </c>
      <c r="F18" s="123">
        <v>1</v>
      </c>
      <c r="G18" s="98" t="s">
        <v>223</v>
      </c>
      <c r="H18" s="124" t="s">
        <v>275</v>
      </c>
      <c r="K18" s="4">
        <v>2006</v>
      </c>
      <c r="L18" s="93">
        <v>408000</v>
      </c>
    </row>
    <row r="19" spans="1:12" ht="84">
      <c r="A19" s="98" t="s">
        <v>224</v>
      </c>
      <c r="B19" s="99">
        <v>64</v>
      </c>
      <c r="C19" s="121" t="s">
        <v>219</v>
      </c>
      <c r="D19" s="93" t="s">
        <v>225</v>
      </c>
      <c r="E19" s="122">
        <v>1871.26</v>
      </c>
      <c r="F19" s="123">
        <v>1</v>
      </c>
      <c r="G19" s="98">
        <v>43211700</v>
      </c>
      <c r="H19" s="124" t="s">
        <v>275</v>
      </c>
      <c r="K19" s="4"/>
      <c r="L19" s="93"/>
    </row>
    <row r="20" spans="1:12">
      <c r="A20" s="197" t="s">
        <v>216</v>
      </c>
      <c r="B20" s="198"/>
      <c r="C20" s="199"/>
      <c r="D20" s="112"/>
      <c r="E20" s="112">
        <f>SUM(E17:E19)</f>
        <v>12071.62</v>
      </c>
      <c r="F20" s="114"/>
      <c r="G20" s="114"/>
      <c r="H20" s="114"/>
      <c r="J20" s="115"/>
      <c r="K20" s="4">
        <v>2010</v>
      </c>
      <c r="L20" s="93">
        <v>515000</v>
      </c>
    </row>
    <row r="21" spans="1:12" ht="20" customHeight="1">
      <c r="A21" s="193" t="s">
        <v>217</v>
      </c>
      <c r="B21" s="194"/>
      <c r="C21" s="195"/>
      <c r="D21" s="116"/>
      <c r="E21" s="117">
        <v>925</v>
      </c>
      <c r="F21" s="204" t="s">
        <v>111</v>
      </c>
      <c r="G21" s="205"/>
      <c r="H21" s="206"/>
      <c r="J21" s="118"/>
      <c r="K21" s="4"/>
      <c r="L21" s="93"/>
    </row>
    <row r="22" spans="1:12">
      <c r="A22" s="129"/>
      <c r="B22" s="129"/>
      <c r="C22" s="130"/>
      <c r="D22" s="130"/>
      <c r="E22" s="130"/>
      <c r="F22" s="130"/>
      <c r="G22" s="130"/>
      <c r="H22" s="130"/>
      <c r="K22" s="4">
        <v>2013</v>
      </c>
      <c r="L22" s="93">
        <v>589500</v>
      </c>
    </row>
    <row r="23" spans="1:12">
      <c r="A23" s="187" t="s">
        <v>226</v>
      </c>
      <c r="B23" s="188"/>
      <c r="C23" s="188"/>
      <c r="D23" s="188"/>
      <c r="E23" s="188"/>
      <c r="F23" s="188"/>
      <c r="G23" s="188"/>
      <c r="H23" s="189"/>
    </row>
    <row r="24" spans="1:12" ht="24">
      <c r="A24" s="94" t="s">
        <v>201</v>
      </c>
      <c r="B24" s="94" t="s">
        <v>202</v>
      </c>
      <c r="C24" s="95" t="s">
        <v>203</v>
      </c>
      <c r="D24" s="95" t="s">
        <v>204</v>
      </c>
      <c r="E24" s="95" t="s">
        <v>205</v>
      </c>
      <c r="F24" s="95" t="s">
        <v>206</v>
      </c>
      <c r="G24" s="95" t="s">
        <v>207</v>
      </c>
      <c r="H24" s="95" t="s">
        <v>208</v>
      </c>
    </row>
    <row r="25" spans="1:12" ht="96">
      <c r="A25" s="98"/>
      <c r="B25" s="99">
        <v>40</v>
      </c>
      <c r="C25" s="121" t="s">
        <v>227</v>
      </c>
      <c r="D25" s="93">
        <v>237000000</v>
      </c>
      <c r="E25" s="122">
        <v>367.81</v>
      </c>
      <c r="F25" s="123">
        <v>1</v>
      </c>
      <c r="G25" s="98" t="s">
        <v>228</v>
      </c>
      <c r="H25" s="124" t="s">
        <v>229</v>
      </c>
    </row>
    <row r="26" spans="1:12" ht="108">
      <c r="A26" s="98"/>
      <c r="B26" s="99">
        <v>90</v>
      </c>
      <c r="C26" s="121" t="s">
        <v>230</v>
      </c>
      <c r="D26" s="93">
        <v>1340608836</v>
      </c>
      <c r="E26" s="131">
        <v>2080.56</v>
      </c>
      <c r="F26" s="123">
        <v>1</v>
      </c>
      <c r="G26" s="98" t="s">
        <v>231</v>
      </c>
      <c r="H26" s="132" t="s">
        <v>232</v>
      </c>
    </row>
    <row r="27" spans="1:12" ht="96">
      <c r="A27" s="98"/>
      <c r="B27" s="99">
        <v>104</v>
      </c>
      <c r="C27" s="121" t="s">
        <v>230</v>
      </c>
      <c r="D27" s="93">
        <v>450000000</v>
      </c>
      <c r="E27" s="131">
        <v>576.01</v>
      </c>
      <c r="F27" s="123">
        <v>1</v>
      </c>
      <c r="G27" s="98" t="s">
        <v>231</v>
      </c>
      <c r="H27" s="124" t="s">
        <v>233</v>
      </c>
    </row>
    <row r="28" spans="1:12">
      <c r="A28" s="197" t="s">
        <v>216</v>
      </c>
      <c r="B28" s="198"/>
      <c r="C28" s="199"/>
      <c r="D28" s="112"/>
      <c r="E28" s="112">
        <f>SUM(E25:E27)</f>
        <v>3024.38</v>
      </c>
      <c r="F28" s="114"/>
      <c r="G28" s="114"/>
      <c r="H28" s="114"/>
    </row>
    <row r="29" spans="1:12" ht="12" customHeight="1">
      <c r="A29" s="193" t="s">
        <v>217</v>
      </c>
      <c r="B29" s="194"/>
      <c r="C29" s="195"/>
      <c r="D29" s="116"/>
      <c r="E29" s="117">
        <v>925</v>
      </c>
      <c r="F29" s="204" t="s">
        <v>109</v>
      </c>
      <c r="G29" s="205"/>
      <c r="H29" s="206"/>
    </row>
    <row r="31" spans="1:12">
      <c r="A31" s="187" t="s">
        <v>234</v>
      </c>
      <c r="B31" s="188"/>
      <c r="C31" s="188"/>
      <c r="D31" s="188"/>
      <c r="E31" s="188"/>
      <c r="F31" s="188"/>
      <c r="G31" s="188"/>
      <c r="H31" s="188"/>
    </row>
    <row r="32" spans="1:12" ht="24">
      <c r="A32" s="94" t="s">
        <v>201</v>
      </c>
      <c r="B32" s="94" t="s">
        <v>202</v>
      </c>
      <c r="C32" s="95" t="s">
        <v>203</v>
      </c>
      <c r="D32" s="95" t="s">
        <v>204</v>
      </c>
      <c r="E32" s="95" t="s">
        <v>205</v>
      </c>
      <c r="F32" s="95" t="s">
        <v>206</v>
      </c>
      <c r="G32" s="95" t="s">
        <v>207</v>
      </c>
      <c r="H32" s="95" t="s">
        <v>208</v>
      </c>
    </row>
    <row r="33" spans="1:8" ht="60">
      <c r="A33" s="98">
        <v>1</v>
      </c>
      <c r="B33" s="133">
        <v>186</v>
      </c>
      <c r="C33" s="134" t="s">
        <v>235</v>
      </c>
      <c r="D33" s="135"/>
      <c r="E33" s="136">
        <v>1042.8499999999999</v>
      </c>
      <c r="F33" s="137">
        <v>1</v>
      </c>
      <c r="G33" s="133">
        <v>43211500</v>
      </c>
      <c r="H33" s="138" t="s">
        <v>236</v>
      </c>
    </row>
    <row r="34" spans="1:8" ht="24">
      <c r="A34" s="104">
        <v>2</v>
      </c>
      <c r="B34" s="139">
        <v>72</v>
      </c>
      <c r="C34" s="140" t="s">
        <v>237</v>
      </c>
      <c r="D34" s="141"/>
      <c r="E34" s="142">
        <v>438.36</v>
      </c>
      <c r="F34" s="143">
        <v>1</v>
      </c>
      <c r="G34" s="133" t="s">
        <v>238</v>
      </c>
      <c r="H34" s="138" t="s">
        <v>236</v>
      </c>
    </row>
    <row r="35" spans="1:8" ht="36">
      <c r="A35" s="104">
        <v>4</v>
      </c>
      <c r="B35" s="139">
        <v>89</v>
      </c>
      <c r="C35" s="144" t="s">
        <v>239</v>
      </c>
      <c r="D35" s="141"/>
      <c r="E35" s="145">
        <v>540.04</v>
      </c>
      <c r="F35" s="143">
        <v>1</v>
      </c>
      <c r="G35" s="139" t="s">
        <v>240</v>
      </c>
      <c r="H35" s="138" t="s">
        <v>236</v>
      </c>
    </row>
    <row r="36" spans="1:8">
      <c r="A36" s="190" t="s">
        <v>216</v>
      </c>
      <c r="B36" s="191"/>
      <c r="C36" s="191"/>
      <c r="D36" s="112"/>
      <c r="E36" s="113">
        <f>SUM(E33:E35)</f>
        <v>2021.25</v>
      </c>
      <c r="F36" s="146"/>
      <c r="G36" s="146"/>
      <c r="H36" s="146"/>
    </row>
    <row r="37" spans="1:8">
      <c r="A37" s="193" t="s">
        <v>217</v>
      </c>
      <c r="B37" s="194"/>
      <c r="C37" s="195"/>
      <c r="D37" s="116"/>
      <c r="E37" s="117">
        <v>925</v>
      </c>
      <c r="F37" s="204" t="s">
        <v>109</v>
      </c>
      <c r="G37" s="205"/>
      <c r="H37" s="206"/>
    </row>
    <row r="39" spans="1:8" ht="11" customHeight="1">
      <c r="A39" s="187" t="s">
        <v>170</v>
      </c>
      <c r="B39" s="188"/>
      <c r="C39" s="188"/>
      <c r="D39" s="188"/>
      <c r="E39" s="188"/>
      <c r="F39" s="188"/>
      <c r="G39" s="188"/>
      <c r="H39" s="188"/>
    </row>
    <row r="40" spans="1:8" ht="24">
      <c r="A40" s="147" t="s">
        <v>201</v>
      </c>
      <c r="B40" s="147" t="s">
        <v>202</v>
      </c>
      <c r="C40" s="148" t="s">
        <v>203</v>
      </c>
      <c r="D40" s="148" t="s">
        <v>204</v>
      </c>
      <c r="E40" s="148" t="s">
        <v>205</v>
      </c>
      <c r="F40" s="148" t="s">
        <v>206</v>
      </c>
      <c r="G40" s="148" t="s">
        <v>207</v>
      </c>
      <c r="H40" s="148" t="s">
        <v>208</v>
      </c>
    </row>
    <row r="41" spans="1:8" ht="36">
      <c r="A41" s="149">
        <v>1</v>
      </c>
      <c r="B41" s="149">
        <v>287</v>
      </c>
      <c r="C41" s="127" t="s">
        <v>241</v>
      </c>
      <c r="D41" s="128">
        <v>487063808.72000003</v>
      </c>
      <c r="E41" s="150">
        <v>756</v>
      </c>
      <c r="F41" s="151">
        <v>0.01</v>
      </c>
      <c r="G41" s="149">
        <v>43211700</v>
      </c>
      <c r="H41" s="126" t="s">
        <v>242</v>
      </c>
    </row>
    <row r="42" spans="1:8" ht="24">
      <c r="A42" s="149">
        <v>2</v>
      </c>
      <c r="B42" s="149">
        <v>108</v>
      </c>
      <c r="C42" s="127" t="s">
        <v>243</v>
      </c>
      <c r="D42" s="128">
        <v>486349708</v>
      </c>
      <c r="E42" s="150">
        <v>789.53</v>
      </c>
      <c r="F42" s="151">
        <v>1</v>
      </c>
      <c r="G42" s="149" t="s">
        <v>244</v>
      </c>
      <c r="H42" s="126" t="s">
        <v>245</v>
      </c>
    </row>
    <row r="43" spans="1:8" ht="24">
      <c r="A43" s="149">
        <v>3</v>
      </c>
      <c r="B43" s="149">
        <v>231</v>
      </c>
      <c r="C43" s="127" t="s">
        <v>59</v>
      </c>
      <c r="D43" s="128">
        <v>322263750</v>
      </c>
      <c r="E43" s="150">
        <v>492.02</v>
      </c>
      <c r="F43" s="151">
        <v>1</v>
      </c>
      <c r="G43" s="149" t="s">
        <v>246</v>
      </c>
      <c r="H43" s="126" t="s">
        <v>247</v>
      </c>
    </row>
    <row r="44" spans="1:8">
      <c r="A44" s="197" t="s">
        <v>216</v>
      </c>
      <c r="B44" s="198"/>
      <c r="C44" s="199"/>
      <c r="D44" s="152"/>
      <c r="E44" s="117">
        <f>SUM(E41:E43)</f>
        <v>2037.55</v>
      </c>
      <c r="F44" s="153"/>
      <c r="G44" s="153"/>
      <c r="H44" s="153"/>
    </row>
    <row r="45" spans="1:8">
      <c r="A45" s="207" t="s">
        <v>217</v>
      </c>
      <c r="B45" s="208"/>
      <c r="C45" s="209"/>
      <c r="D45" s="154"/>
      <c r="E45" s="117">
        <v>925</v>
      </c>
      <c r="F45" s="210" t="str">
        <f>IF(E44&gt;=E45,"CUMPLE","NO CUMPLE")</f>
        <v>CUMPLE</v>
      </c>
      <c r="G45" s="211"/>
      <c r="H45" s="212"/>
    </row>
    <row r="47" spans="1:8">
      <c r="A47" s="187" t="s">
        <v>97</v>
      </c>
      <c r="B47" s="188"/>
      <c r="C47" s="188"/>
      <c r="D47" s="188"/>
      <c r="E47" s="188"/>
      <c r="F47" s="188"/>
      <c r="G47" s="188"/>
      <c r="H47" s="188"/>
    </row>
    <row r="48" spans="1:8" ht="24">
      <c r="A48" s="94" t="s">
        <v>201</v>
      </c>
      <c r="B48" s="94" t="s">
        <v>202</v>
      </c>
      <c r="C48" s="95" t="s">
        <v>203</v>
      </c>
      <c r="D48" s="95" t="s">
        <v>204</v>
      </c>
      <c r="E48" s="95" t="s">
        <v>205</v>
      </c>
      <c r="F48" s="95" t="s">
        <v>206</v>
      </c>
      <c r="G48" s="95" t="s">
        <v>207</v>
      </c>
      <c r="H48" s="95" t="s">
        <v>208</v>
      </c>
    </row>
    <row r="49" spans="1:8" ht="108">
      <c r="A49" s="98">
        <v>1</v>
      </c>
      <c r="B49" s="133">
        <v>196</v>
      </c>
      <c r="C49" s="134" t="s">
        <v>248</v>
      </c>
      <c r="D49" s="135"/>
      <c r="E49" s="155">
        <v>24861.61</v>
      </c>
      <c r="F49" s="137">
        <v>1</v>
      </c>
      <c r="G49" s="133" t="s">
        <v>249</v>
      </c>
      <c r="H49" s="156" t="s">
        <v>250</v>
      </c>
    </row>
    <row r="50" spans="1:8">
      <c r="A50" s="190" t="s">
        <v>216</v>
      </c>
      <c r="B50" s="191"/>
      <c r="C50" s="191"/>
      <c r="D50" s="112"/>
      <c r="E50" s="113">
        <f>SUM(E49:E49)</f>
        <v>24861.61</v>
      </c>
      <c r="F50" s="146"/>
      <c r="G50" s="146"/>
      <c r="H50" s="146"/>
    </row>
    <row r="51" spans="1:8">
      <c r="A51" s="193" t="s">
        <v>217</v>
      </c>
      <c r="B51" s="194"/>
      <c r="C51" s="195"/>
      <c r="D51" s="116"/>
      <c r="E51" s="117">
        <v>925</v>
      </c>
      <c r="F51" s="203" t="s">
        <v>104</v>
      </c>
      <c r="G51" s="203"/>
      <c r="H51" s="203"/>
    </row>
    <row r="53" spans="1:8">
      <c r="A53" s="187" t="str">
        <f>'EVALUACION '!B13</f>
        <v>XOREX DE COLOMBIA S A S</v>
      </c>
      <c r="B53" s="188"/>
      <c r="C53" s="188"/>
      <c r="D53" s="188"/>
      <c r="E53" s="188"/>
      <c r="F53" s="188"/>
      <c r="G53" s="188"/>
      <c r="H53" s="189"/>
    </row>
    <row r="54" spans="1:8" ht="24">
      <c r="A54" s="94" t="s">
        <v>201</v>
      </c>
      <c r="B54" s="94" t="s">
        <v>202</v>
      </c>
      <c r="C54" s="95" t="s">
        <v>203</v>
      </c>
      <c r="D54" s="95" t="s">
        <v>204</v>
      </c>
      <c r="E54" s="95" t="s">
        <v>205</v>
      </c>
      <c r="F54" s="95" t="s">
        <v>206</v>
      </c>
      <c r="G54" s="95" t="s">
        <v>207</v>
      </c>
      <c r="H54" s="95" t="s">
        <v>208</v>
      </c>
    </row>
    <row r="55" spans="1:8" ht="36">
      <c r="A55" s="98"/>
      <c r="B55" s="99">
        <v>92</v>
      </c>
      <c r="C55" s="121" t="s">
        <v>277</v>
      </c>
      <c r="D55" s="93">
        <v>214868012</v>
      </c>
      <c r="E55" s="176">
        <v>508.02</v>
      </c>
      <c r="F55" s="123">
        <v>1</v>
      </c>
      <c r="G55" s="98" t="s">
        <v>278</v>
      </c>
      <c r="H55" s="126" t="s">
        <v>279</v>
      </c>
    </row>
    <row r="56" spans="1:8" ht="24">
      <c r="A56" s="98"/>
      <c r="B56" s="99">
        <v>93</v>
      </c>
      <c r="C56" s="121" t="s">
        <v>280</v>
      </c>
      <c r="D56" s="3">
        <v>485471600</v>
      </c>
      <c r="E56" s="176">
        <v>704.13</v>
      </c>
      <c r="F56" s="123">
        <v>1</v>
      </c>
      <c r="G56" s="98" t="s">
        <v>278</v>
      </c>
      <c r="H56" s="126" t="s">
        <v>281</v>
      </c>
    </row>
    <row r="57" spans="1:8" ht="24">
      <c r="A57" s="98"/>
      <c r="B57" s="99">
        <v>94</v>
      </c>
      <c r="C57" s="121" t="s">
        <v>280</v>
      </c>
      <c r="D57" s="3">
        <v>474590000</v>
      </c>
      <c r="E57" s="176">
        <v>688.35</v>
      </c>
      <c r="F57" s="123">
        <v>1</v>
      </c>
      <c r="G57" s="98" t="s">
        <v>278</v>
      </c>
      <c r="H57" s="126" t="s">
        <v>282</v>
      </c>
    </row>
    <row r="58" spans="1:8" ht="24">
      <c r="A58" s="98"/>
      <c r="B58" s="99">
        <v>95</v>
      </c>
      <c r="C58" s="121" t="s">
        <v>280</v>
      </c>
      <c r="D58" s="3">
        <v>596789760</v>
      </c>
      <c r="E58" s="176">
        <v>763.89</v>
      </c>
      <c r="F58" s="123">
        <v>1</v>
      </c>
      <c r="G58" s="98" t="s">
        <v>278</v>
      </c>
      <c r="H58" s="126" t="s">
        <v>283</v>
      </c>
    </row>
    <row r="59" spans="1:8">
      <c r="A59" s="98"/>
      <c r="B59" s="98"/>
      <c r="C59" s="4"/>
      <c r="D59" s="93"/>
      <c r="E59" s="125"/>
      <c r="F59" s="123"/>
      <c r="G59" s="98"/>
      <c r="H59" s="126"/>
    </row>
    <row r="60" spans="1:8">
      <c r="A60" s="197" t="s">
        <v>216</v>
      </c>
      <c r="B60" s="198"/>
      <c r="C60" s="199"/>
      <c r="D60" s="112"/>
      <c r="E60" s="112">
        <f>SUM(E55:E59)</f>
        <v>2664.39</v>
      </c>
      <c r="F60" s="114"/>
      <c r="G60" s="114"/>
      <c r="H60" s="114"/>
    </row>
    <row r="61" spans="1:8">
      <c r="A61" s="193" t="s">
        <v>217</v>
      </c>
      <c r="B61" s="194"/>
      <c r="C61" s="195"/>
      <c r="D61" s="116"/>
      <c r="E61" s="117">
        <v>925</v>
      </c>
      <c r="F61" s="200" t="str">
        <f>IF(E60&gt;=E61,"CUMPLE","NO CUMPLE")</f>
        <v>CUMPLE</v>
      </c>
      <c r="G61" s="201"/>
      <c r="H61" s="202"/>
    </row>
    <row r="63" spans="1:8">
      <c r="A63" s="187" t="s">
        <v>189</v>
      </c>
      <c r="B63" s="188"/>
      <c r="C63" s="188"/>
      <c r="D63" s="188"/>
      <c r="E63" s="188"/>
      <c r="F63" s="188"/>
      <c r="G63" s="188"/>
      <c r="H63" s="189"/>
    </row>
    <row r="64" spans="1:8" ht="24">
      <c r="A64" s="94" t="s">
        <v>201</v>
      </c>
      <c r="B64" s="94" t="s">
        <v>202</v>
      </c>
      <c r="C64" s="95" t="s">
        <v>203</v>
      </c>
      <c r="D64" s="95" t="s">
        <v>204</v>
      </c>
      <c r="E64" s="95" t="s">
        <v>205</v>
      </c>
      <c r="F64" s="95" t="s">
        <v>206</v>
      </c>
      <c r="G64" s="95" t="s">
        <v>207</v>
      </c>
      <c r="H64" s="95" t="s">
        <v>208</v>
      </c>
    </row>
    <row r="65" spans="1:8" ht="108">
      <c r="A65" s="98"/>
      <c r="B65" s="98">
        <v>18</v>
      </c>
      <c r="C65" s="4" t="s">
        <v>251</v>
      </c>
      <c r="D65" s="93" t="s">
        <v>252</v>
      </c>
      <c r="E65" s="125">
        <v>2120.6799999999998</v>
      </c>
      <c r="F65" s="123">
        <v>1</v>
      </c>
      <c r="G65" s="98">
        <v>43211700</v>
      </c>
      <c r="H65" s="157" t="s">
        <v>276</v>
      </c>
    </row>
    <row r="66" spans="1:8" ht="24">
      <c r="A66" s="98"/>
      <c r="B66" s="98">
        <v>48</v>
      </c>
      <c r="C66" s="4" t="s">
        <v>253</v>
      </c>
      <c r="D66" s="93">
        <v>395000000</v>
      </c>
      <c r="E66" s="125">
        <v>670.06</v>
      </c>
      <c r="F66" s="123">
        <v>1</v>
      </c>
      <c r="G66" s="98">
        <v>43211500</v>
      </c>
      <c r="H66" s="158" t="s">
        <v>254</v>
      </c>
    </row>
    <row r="67" spans="1:8">
      <c r="A67" s="98"/>
      <c r="B67" s="98"/>
      <c r="C67" s="4"/>
      <c r="D67" s="93"/>
      <c r="E67" s="125"/>
      <c r="F67" s="123"/>
      <c r="G67" s="98"/>
      <c r="H67" s="158"/>
    </row>
    <row r="68" spans="1:8">
      <c r="A68" s="190" t="s">
        <v>216</v>
      </c>
      <c r="B68" s="191"/>
      <c r="C68" s="192"/>
      <c r="D68" s="112"/>
      <c r="E68" s="113">
        <f>SUM(E65:E67)</f>
        <v>2790.74</v>
      </c>
      <c r="F68" s="146"/>
      <c r="G68" s="146"/>
      <c r="H68" s="146"/>
    </row>
    <row r="69" spans="1:8">
      <c r="A69" s="193" t="s">
        <v>217</v>
      </c>
      <c r="B69" s="194"/>
      <c r="C69" s="195"/>
      <c r="D69" s="116"/>
      <c r="E69" s="117">
        <v>925</v>
      </c>
      <c r="F69" s="196" t="s">
        <v>109</v>
      </c>
      <c r="G69" s="196"/>
      <c r="H69" s="196"/>
    </row>
  </sheetData>
  <mergeCells count="39">
    <mergeCell ref="A12:C12"/>
    <mergeCell ref="A1:H1"/>
    <mergeCell ref="A2:C2"/>
    <mergeCell ref="G3:H3"/>
    <mergeCell ref="A4:C5"/>
    <mergeCell ref="D4:F4"/>
    <mergeCell ref="D5:F5"/>
    <mergeCell ref="A6:H6"/>
    <mergeCell ref="A7:H7"/>
    <mergeCell ref="A36:C36"/>
    <mergeCell ref="A13:C13"/>
    <mergeCell ref="F13:H13"/>
    <mergeCell ref="A15:H15"/>
    <mergeCell ref="A20:C20"/>
    <mergeCell ref="A21:C21"/>
    <mergeCell ref="F21:H21"/>
    <mergeCell ref="A23:H23"/>
    <mergeCell ref="A28:C28"/>
    <mergeCell ref="A29:C29"/>
    <mergeCell ref="F29:H29"/>
    <mergeCell ref="A31:H31"/>
    <mergeCell ref="A37:C37"/>
    <mergeCell ref="F37:H37"/>
    <mergeCell ref="A39:H39"/>
    <mergeCell ref="A44:C44"/>
    <mergeCell ref="A45:C45"/>
    <mergeCell ref="F45:H45"/>
    <mergeCell ref="A47:H47"/>
    <mergeCell ref="A50:C50"/>
    <mergeCell ref="A51:C51"/>
    <mergeCell ref="F51:H51"/>
    <mergeCell ref="A53:H53"/>
    <mergeCell ref="A63:H63"/>
    <mergeCell ref="A68:C68"/>
    <mergeCell ref="A69:C69"/>
    <mergeCell ref="F69:H69"/>
    <mergeCell ref="A60:C60"/>
    <mergeCell ref="A61:C61"/>
    <mergeCell ref="F61:H61"/>
  </mergeCells>
  <printOptions horizontalCentered="1"/>
  <pageMargins left="0.9055118110236221" right="0.9055118110236221" top="0.94488188976377963" bottom="0.94488188976377963" header="0.31496062992125984" footer="0.51181102362204722"/>
  <pageSetup scale="53" orientation="portrait" horizontalDpi="1200" verticalDpi="1200"/>
  <headerFooter>
    <oddFooter>&amp;LEXPERIENCIA HABILITANTE&amp;R&amp;P DE &amp;N</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37"/>
  <sheetViews>
    <sheetView zoomScale="125" zoomScaleNormal="80" zoomScalePageLayoutView="80" workbookViewId="0">
      <pane xSplit="3" ySplit="6" topLeftCell="E8" activePane="bottomRight" state="frozen"/>
      <selection activeCell="C1" sqref="C1"/>
      <selection pane="topRight" activeCell="D1" sqref="D1"/>
      <selection pane="bottomLeft" activeCell="C7" sqref="C7"/>
      <selection pane="bottomRight" activeCell="B8" sqref="B8"/>
    </sheetView>
  </sheetViews>
  <sheetFormatPr baseColWidth="10" defaultColWidth="29.6640625" defaultRowHeight="11"/>
  <cols>
    <col min="1" max="1" width="15.83203125" style="1" customWidth="1"/>
    <col min="2" max="2" width="24.5" style="1" customWidth="1"/>
    <col min="3" max="3" width="24.6640625" style="1" customWidth="1"/>
    <col min="4" max="4" width="19.1640625" style="1" hidden="1" customWidth="1"/>
    <col min="5" max="5" width="18.83203125" style="1" customWidth="1"/>
    <col min="6" max="6" width="29.6640625" style="1" customWidth="1"/>
    <col min="7" max="7" width="18.1640625" style="1" hidden="1" customWidth="1"/>
    <col min="8" max="8" width="16.1640625" style="1" customWidth="1"/>
    <col min="9" max="9" width="36.6640625" style="1" customWidth="1"/>
    <col min="10" max="10" width="29.6640625" style="1" hidden="1" customWidth="1"/>
    <col min="11" max="11" width="29.6640625" style="1" customWidth="1"/>
    <col min="12" max="12" width="16.83203125" style="1" customWidth="1"/>
    <col min="13" max="13" width="29.5" style="1" hidden="1" customWidth="1"/>
    <col min="14" max="14" width="18.83203125" style="1" customWidth="1"/>
    <col min="15" max="15" width="29.6640625" style="1" customWidth="1"/>
    <col min="16" max="16" width="29.6640625" style="1" hidden="1" customWidth="1"/>
    <col min="17" max="18" width="29.6640625" style="1" customWidth="1"/>
    <col min="19" max="19" width="29.6640625" style="1" hidden="1" customWidth="1"/>
    <col min="20" max="21" width="29.6640625" style="1" customWidth="1"/>
    <col min="22" max="22" width="29.6640625" style="1" hidden="1" customWidth="1"/>
    <col min="23" max="23" width="29.6640625" style="1" customWidth="1"/>
    <col min="24" max="24" width="17.83203125" style="1" bestFit="1" customWidth="1"/>
    <col min="25" max="25" width="27.83203125" style="1" hidden="1" customWidth="1"/>
    <col min="26" max="26" width="18.1640625" style="1" customWidth="1"/>
    <col min="27" max="16384" width="29.6640625" style="1"/>
  </cols>
  <sheetData>
    <row r="1" spans="1:27" s="3" customFormat="1" ht="39" customHeight="1" thickBot="1">
      <c r="A1" s="241" t="s">
        <v>59</v>
      </c>
      <c r="B1" s="242"/>
      <c r="C1" s="242"/>
      <c r="D1" s="233" t="s">
        <v>98</v>
      </c>
      <c r="E1" s="234"/>
      <c r="F1" s="32" t="str">
        <f>+'LISTA DE PROPONENTES'!B2</f>
        <v>MENDOZA EQUIPOS</v>
      </c>
      <c r="G1" s="233" t="s">
        <v>81</v>
      </c>
      <c r="H1" s="234"/>
      <c r="I1" s="32" t="str">
        <f>+'LISTA DE PROPONENTES'!B3</f>
        <v>SERLECOM</v>
      </c>
      <c r="J1" s="233" t="s">
        <v>82</v>
      </c>
      <c r="K1" s="234"/>
      <c r="L1" s="32" t="str">
        <f>+'LISTA DE PROPONENTES'!B4</f>
        <v>UNIPLES</v>
      </c>
      <c r="M1" s="233" t="s">
        <v>83</v>
      </c>
      <c r="N1" s="234"/>
      <c r="O1" s="32" t="str">
        <f>+'LISTA DE PROPONENTES'!C5</f>
        <v>UT ELEMOVIL</v>
      </c>
      <c r="P1" s="233" t="s">
        <v>84</v>
      </c>
      <c r="Q1" s="234"/>
      <c r="R1" s="32" t="str">
        <f>+'LISTA DE PROPONENTES'!C6</f>
        <v>WM WIRELESS</v>
      </c>
      <c r="S1" s="233" t="s">
        <v>85</v>
      </c>
      <c r="T1" s="234"/>
      <c r="U1" s="32" t="s">
        <v>92</v>
      </c>
      <c r="V1" s="233" t="s">
        <v>86</v>
      </c>
      <c r="W1" s="234"/>
      <c r="X1" s="32" t="str">
        <f>+'LISTA DE PROPONENTES'!B8</f>
        <v>YINA PAOLA LOMBANA</v>
      </c>
      <c r="Y1" s="233" t="s">
        <v>87</v>
      </c>
      <c r="Z1" s="234"/>
      <c r="AA1" s="32" t="str">
        <f>+'LISTA DE PROPONENTES'!B9</f>
        <v>ISEC</v>
      </c>
    </row>
    <row r="2" spans="1:27" s="2" customFormat="1" ht="16">
      <c r="A2" s="235" t="s">
        <v>286</v>
      </c>
      <c r="B2" s="236"/>
      <c r="C2" s="236"/>
      <c r="D2" s="231" t="s">
        <v>74</v>
      </c>
      <c r="E2" s="232"/>
      <c r="F2" s="33" t="str">
        <f>+'LISTA DE PROPONENTES'!C2</f>
        <v>MENDOZA EQUIPOS</v>
      </c>
      <c r="G2" s="231" t="s">
        <v>74</v>
      </c>
      <c r="H2" s="232"/>
      <c r="I2" s="33" t="str">
        <f>+'LISTA DE PROPONENTES'!C3</f>
        <v>SERLECOM</v>
      </c>
      <c r="J2" s="231" t="s">
        <v>74</v>
      </c>
      <c r="K2" s="232"/>
      <c r="L2" s="33" t="str">
        <f>+'LISTA DE PROPONENTES'!C4</f>
        <v>UNIPLES</v>
      </c>
      <c r="M2" s="231" t="s">
        <v>74</v>
      </c>
      <c r="N2" s="232"/>
      <c r="O2" s="33" t="s">
        <v>128</v>
      </c>
      <c r="P2" s="231" t="s">
        <v>74</v>
      </c>
      <c r="Q2" s="232"/>
      <c r="R2" s="33" t="str">
        <f>+'LISTA DE PROPONENTES'!C6</f>
        <v>WM WIRELESS</v>
      </c>
      <c r="S2" s="231" t="s">
        <v>74</v>
      </c>
      <c r="T2" s="232"/>
      <c r="U2" s="33" t="s">
        <v>145</v>
      </c>
      <c r="V2" s="231" t="s">
        <v>74</v>
      </c>
      <c r="W2" s="232"/>
      <c r="X2" s="32" t="str">
        <f>+'LISTA DE PROPONENTES'!C8</f>
        <v>YINA PAOLA LOMBANA</v>
      </c>
      <c r="Y2" s="231" t="s">
        <v>74</v>
      </c>
      <c r="Z2" s="232"/>
      <c r="AA2" s="32" t="str">
        <f>+'LISTA DE PROPONENTES'!C9</f>
        <v>ISEC</v>
      </c>
    </row>
    <row r="3" spans="1:27" s="2" customFormat="1" ht="15">
      <c r="A3" s="237" t="s">
        <v>58</v>
      </c>
      <c r="B3" s="238"/>
      <c r="C3" s="238"/>
      <c r="D3" s="231" t="s">
        <v>75</v>
      </c>
      <c r="E3" s="232"/>
      <c r="F3" s="31" t="s">
        <v>156</v>
      </c>
      <c r="G3" s="231" t="s">
        <v>75</v>
      </c>
      <c r="H3" s="232"/>
      <c r="I3" s="31" t="s">
        <v>157</v>
      </c>
      <c r="J3" s="231" t="s">
        <v>75</v>
      </c>
      <c r="K3" s="232"/>
      <c r="L3" s="31" t="s">
        <v>158</v>
      </c>
      <c r="M3" s="231" t="s">
        <v>75</v>
      </c>
      <c r="N3" s="232"/>
      <c r="O3" s="31" t="s">
        <v>159</v>
      </c>
      <c r="P3" s="231" t="s">
        <v>75</v>
      </c>
      <c r="Q3" s="232"/>
      <c r="R3" s="31" t="s">
        <v>160</v>
      </c>
      <c r="S3" s="231" t="s">
        <v>75</v>
      </c>
      <c r="T3" s="232"/>
      <c r="U3" s="31" t="s">
        <v>158</v>
      </c>
      <c r="V3" s="231" t="s">
        <v>75</v>
      </c>
      <c r="W3" s="232"/>
      <c r="X3" s="31" t="s">
        <v>158</v>
      </c>
      <c r="Y3" s="231" t="s">
        <v>75</v>
      </c>
      <c r="Z3" s="232"/>
      <c r="AA3" s="31" t="s">
        <v>161</v>
      </c>
    </row>
    <row r="4" spans="1:27" ht="13">
      <c r="A4" s="239" t="s">
        <v>58</v>
      </c>
      <c r="B4" s="240"/>
      <c r="C4" s="240"/>
      <c r="D4" s="231" t="s">
        <v>71</v>
      </c>
      <c r="E4" s="232"/>
      <c r="F4" s="52" t="s">
        <v>109</v>
      </c>
      <c r="G4" s="231" t="s">
        <v>71</v>
      </c>
      <c r="H4" s="232"/>
      <c r="I4" s="52" t="s">
        <v>111</v>
      </c>
      <c r="J4" s="231" t="s">
        <v>71</v>
      </c>
      <c r="K4" s="232"/>
      <c r="L4" s="52" t="s">
        <v>104</v>
      </c>
      <c r="M4" s="231" t="s">
        <v>71</v>
      </c>
      <c r="N4" s="232"/>
      <c r="O4" s="52" t="s">
        <v>104</v>
      </c>
      <c r="P4" s="231" t="s">
        <v>71</v>
      </c>
      <c r="Q4" s="232"/>
      <c r="R4" s="52" t="s">
        <v>109</v>
      </c>
      <c r="S4" s="231" t="s">
        <v>71</v>
      </c>
      <c r="T4" s="232"/>
      <c r="U4" s="52" t="s">
        <v>104</v>
      </c>
      <c r="V4" s="231" t="s">
        <v>71</v>
      </c>
      <c r="W4" s="232"/>
      <c r="X4" s="52" t="s">
        <v>104</v>
      </c>
      <c r="Y4" s="231" t="s">
        <v>71</v>
      </c>
      <c r="Z4" s="232"/>
      <c r="AA4" s="52" t="s">
        <v>109</v>
      </c>
    </row>
    <row r="5" spans="1:27" ht="24">
      <c r="A5" s="8" t="s">
        <v>0</v>
      </c>
      <c r="B5" s="6" t="s">
        <v>1</v>
      </c>
      <c r="C5" s="14" t="s">
        <v>68</v>
      </c>
      <c r="D5" s="20" t="s">
        <v>73</v>
      </c>
      <c r="E5" s="7" t="s">
        <v>69</v>
      </c>
      <c r="F5" s="21" t="s">
        <v>72</v>
      </c>
      <c r="G5" s="20" t="s">
        <v>73</v>
      </c>
      <c r="H5" s="7" t="s">
        <v>69</v>
      </c>
      <c r="I5" s="21" t="s">
        <v>72</v>
      </c>
      <c r="J5" s="20" t="s">
        <v>73</v>
      </c>
      <c r="K5" s="7" t="s">
        <v>69</v>
      </c>
      <c r="L5" s="21" t="s">
        <v>72</v>
      </c>
      <c r="M5" s="20" t="s">
        <v>73</v>
      </c>
      <c r="N5" s="7" t="s">
        <v>69</v>
      </c>
      <c r="O5" s="21" t="s">
        <v>72</v>
      </c>
      <c r="P5" s="20" t="s">
        <v>73</v>
      </c>
      <c r="Q5" s="7" t="s">
        <v>69</v>
      </c>
      <c r="R5" s="21" t="s">
        <v>72</v>
      </c>
      <c r="S5" s="20" t="s">
        <v>73</v>
      </c>
      <c r="T5" s="7" t="s">
        <v>69</v>
      </c>
      <c r="U5" s="21" t="s">
        <v>72</v>
      </c>
      <c r="V5" s="20" t="s">
        <v>73</v>
      </c>
      <c r="W5" s="7" t="s">
        <v>69</v>
      </c>
      <c r="X5" s="21" t="s">
        <v>72</v>
      </c>
      <c r="Y5" s="20" t="s">
        <v>73</v>
      </c>
      <c r="Z5" s="7" t="s">
        <v>69</v>
      </c>
      <c r="AA5" s="21" t="s">
        <v>72</v>
      </c>
    </row>
    <row r="6" spans="1:27" ht="14.5" customHeight="1">
      <c r="A6" s="9" t="s">
        <v>2</v>
      </c>
      <c r="B6" s="5" t="s">
        <v>3</v>
      </c>
      <c r="C6" s="15" t="s">
        <v>67</v>
      </c>
      <c r="D6" s="22" t="s">
        <v>101</v>
      </c>
      <c r="E6" s="52" t="s">
        <v>104</v>
      </c>
      <c r="F6" s="10"/>
      <c r="G6" s="22" t="s">
        <v>112</v>
      </c>
      <c r="H6" s="52" t="s">
        <v>124</v>
      </c>
      <c r="I6" s="247" t="s">
        <v>155</v>
      </c>
      <c r="J6" s="22" t="s">
        <v>126</v>
      </c>
      <c r="K6" s="52" t="s">
        <v>124</v>
      </c>
      <c r="L6" s="10"/>
      <c r="M6" s="13" t="s">
        <v>129</v>
      </c>
      <c r="N6" s="52" t="s">
        <v>104</v>
      </c>
      <c r="O6" s="10"/>
      <c r="P6" s="22" t="s">
        <v>131</v>
      </c>
      <c r="Q6" s="52" t="s">
        <v>104</v>
      </c>
      <c r="R6" s="10"/>
      <c r="S6" s="22"/>
      <c r="T6" s="52" t="s">
        <v>104</v>
      </c>
      <c r="U6" s="10"/>
      <c r="V6" s="22"/>
      <c r="W6" s="52" t="s">
        <v>104</v>
      </c>
      <c r="X6" s="10"/>
      <c r="Y6" s="22" t="s">
        <v>131</v>
      </c>
      <c r="Z6" s="52" t="s">
        <v>104</v>
      </c>
      <c r="AA6" s="10"/>
    </row>
    <row r="7" spans="1:27" ht="14.5" customHeight="1">
      <c r="A7" s="9" t="s">
        <v>4</v>
      </c>
      <c r="B7" s="5" t="s">
        <v>3</v>
      </c>
      <c r="C7" s="15" t="s">
        <v>67</v>
      </c>
      <c r="D7" s="22" t="s">
        <v>102</v>
      </c>
      <c r="E7" s="52" t="s">
        <v>104</v>
      </c>
      <c r="F7" s="10"/>
      <c r="G7" s="22" t="s">
        <v>113</v>
      </c>
      <c r="H7" s="52" t="s">
        <v>124</v>
      </c>
      <c r="I7" s="248"/>
      <c r="J7" s="22" t="s">
        <v>125</v>
      </c>
      <c r="K7" s="52" t="s">
        <v>124</v>
      </c>
      <c r="L7" s="10"/>
      <c r="M7" s="13" t="s">
        <v>130</v>
      </c>
      <c r="N7" s="52" t="s">
        <v>104</v>
      </c>
      <c r="O7" s="10"/>
      <c r="P7" s="22" t="s">
        <v>132</v>
      </c>
      <c r="Q7" s="52" t="s">
        <v>104</v>
      </c>
      <c r="R7" s="10"/>
      <c r="S7" s="22"/>
      <c r="T7" s="52" t="s">
        <v>104</v>
      </c>
      <c r="U7" s="10"/>
      <c r="V7" s="22"/>
      <c r="W7" s="52" t="s">
        <v>104</v>
      </c>
      <c r="X7" s="10"/>
      <c r="Y7" s="22" t="s">
        <v>132</v>
      </c>
      <c r="Z7" s="52" t="s">
        <v>104</v>
      </c>
      <c r="AA7" s="10"/>
    </row>
    <row r="8" spans="1:27" ht="63" customHeight="1">
      <c r="A8" s="250" t="s">
        <v>5</v>
      </c>
      <c r="B8" s="5" t="s">
        <v>6</v>
      </c>
      <c r="C8" s="16">
        <v>4</v>
      </c>
      <c r="D8" s="22"/>
      <c r="E8" s="52" t="s">
        <v>104</v>
      </c>
      <c r="F8" s="246" t="s">
        <v>154</v>
      </c>
      <c r="G8" s="44">
        <v>10</v>
      </c>
      <c r="H8" s="52" t="s">
        <v>124</v>
      </c>
      <c r="I8" s="248"/>
      <c r="J8" s="22"/>
      <c r="K8" s="52" t="s">
        <v>124</v>
      </c>
      <c r="L8" s="10"/>
      <c r="M8" s="22"/>
      <c r="N8" s="52" t="s">
        <v>104</v>
      </c>
      <c r="O8" s="10"/>
      <c r="P8" s="22">
        <v>10</v>
      </c>
      <c r="Q8" s="52" t="s">
        <v>104</v>
      </c>
      <c r="R8" s="243" t="s">
        <v>262</v>
      </c>
      <c r="S8" s="22"/>
      <c r="T8" s="52" t="s">
        <v>104</v>
      </c>
      <c r="U8" s="10"/>
      <c r="V8" s="22"/>
      <c r="W8" s="52" t="s">
        <v>104</v>
      </c>
      <c r="X8" s="10"/>
      <c r="Y8" s="22">
        <v>10</v>
      </c>
      <c r="Z8" s="52" t="s">
        <v>104</v>
      </c>
      <c r="AA8" s="243" t="s">
        <v>162</v>
      </c>
    </row>
    <row r="9" spans="1:27" ht="123.5" customHeight="1">
      <c r="A9" s="250"/>
      <c r="B9" s="5" t="s">
        <v>7</v>
      </c>
      <c r="C9" s="17" t="s">
        <v>8</v>
      </c>
      <c r="D9" s="22"/>
      <c r="E9" s="52" t="s">
        <v>104</v>
      </c>
      <c r="F9" s="246"/>
      <c r="G9" s="42" t="s">
        <v>114</v>
      </c>
      <c r="H9" s="52" t="s">
        <v>124</v>
      </c>
      <c r="I9" s="248"/>
      <c r="J9" s="22"/>
      <c r="K9" s="52" t="s">
        <v>124</v>
      </c>
      <c r="L9" s="10"/>
      <c r="M9" s="22"/>
      <c r="N9" s="52" t="s">
        <v>104</v>
      </c>
      <c r="O9" s="10"/>
      <c r="P9" s="22" t="s">
        <v>133</v>
      </c>
      <c r="Q9" s="52" t="s">
        <v>104</v>
      </c>
      <c r="R9" s="244"/>
      <c r="S9" s="22"/>
      <c r="T9" s="52" t="s">
        <v>104</v>
      </c>
      <c r="U9" s="10"/>
      <c r="V9" s="22"/>
      <c r="W9" s="52" t="s">
        <v>104</v>
      </c>
      <c r="X9" s="10"/>
      <c r="Y9" s="22" t="s">
        <v>133</v>
      </c>
      <c r="Z9" s="52" t="s">
        <v>104</v>
      </c>
      <c r="AA9" s="244"/>
    </row>
    <row r="10" spans="1:27" ht="107" customHeight="1">
      <c r="A10" s="9" t="s">
        <v>9</v>
      </c>
      <c r="B10" s="5" t="s">
        <v>10</v>
      </c>
      <c r="C10" s="17" t="s">
        <v>11</v>
      </c>
      <c r="D10" s="22" t="s">
        <v>102</v>
      </c>
      <c r="E10" s="52" t="s">
        <v>104</v>
      </c>
      <c r="F10" s="246"/>
      <c r="G10" s="42" t="s">
        <v>115</v>
      </c>
      <c r="H10" s="52" t="s">
        <v>124</v>
      </c>
      <c r="I10" s="248"/>
      <c r="J10" s="22"/>
      <c r="K10" s="52" t="s">
        <v>124</v>
      </c>
      <c r="L10" s="10"/>
      <c r="M10" s="22"/>
      <c r="N10" s="52" t="s">
        <v>104</v>
      </c>
      <c r="O10" s="10"/>
      <c r="P10" s="22" t="s">
        <v>105</v>
      </c>
      <c r="Q10" s="52" t="s">
        <v>104</v>
      </c>
      <c r="R10" s="244"/>
      <c r="S10" s="22"/>
      <c r="T10" s="52" t="s">
        <v>104</v>
      </c>
      <c r="U10" s="10"/>
      <c r="V10" s="22"/>
      <c r="W10" s="52" t="s">
        <v>104</v>
      </c>
      <c r="X10" s="10"/>
      <c r="Y10" s="22" t="s">
        <v>105</v>
      </c>
      <c r="Z10" s="52" t="s">
        <v>104</v>
      </c>
      <c r="AA10" s="244"/>
    </row>
    <row r="11" spans="1:27" ht="14.5" customHeight="1">
      <c r="A11" s="11" t="s">
        <v>12</v>
      </c>
      <c r="B11" s="5" t="s">
        <v>13</v>
      </c>
      <c r="C11" s="17" t="s">
        <v>14</v>
      </c>
      <c r="D11" s="22"/>
      <c r="E11" s="52" t="s">
        <v>104</v>
      </c>
      <c r="F11" s="246"/>
      <c r="G11" s="42" t="s">
        <v>116</v>
      </c>
      <c r="H11" s="52" t="s">
        <v>124</v>
      </c>
      <c r="I11" s="248"/>
      <c r="J11" s="22"/>
      <c r="K11" s="52" t="s">
        <v>124</v>
      </c>
      <c r="L11" s="10"/>
      <c r="M11" s="22"/>
      <c r="N11" s="52" t="s">
        <v>104</v>
      </c>
      <c r="O11" s="10"/>
      <c r="P11" s="22" t="s">
        <v>116</v>
      </c>
      <c r="Q11" s="52" t="s">
        <v>109</v>
      </c>
      <c r="R11" s="245"/>
      <c r="S11" s="22"/>
      <c r="T11" s="52" t="s">
        <v>104</v>
      </c>
      <c r="U11" s="10"/>
      <c r="V11" s="22"/>
      <c r="W11" s="52" t="s">
        <v>104</v>
      </c>
      <c r="X11" s="10"/>
      <c r="Y11" s="22" t="s">
        <v>116</v>
      </c>
      <c r="Z11" s="52" t="s">
        <v>109</v>
      </c>
      <c r="AA11" s="245"/>
    </row>
    <row r="12" spans="1:27" ht="14.5" customHeight="1">
      <c r="A12" s="9" t="s">
        <v>15</v>
      </c>
      <c r="B12" s="5" t="s">
        <v>10</v>
      </c>
      <c r="C12" s="17" t="s">
        <v>16</v>
      </c>
      <c r="D12" s="22"/>
      <c r="E12" s="52" t="s">
        <v>104</v>
      </c>
      <c r="F12" s="246"/>
      <c r="G12" s="42" t="s">
        <v>117</v>
      </c>
      <c r="H12" s="52" t="s">
        <v>124</v>
      </c>
      <c r="I12" s="248"/>
      <c r="J12" s="22"/>
      <c r="K12" s="52" t="s">
        <v>124</v>
      </c>
      <c r="L12" s="10"/>
      <c r="M12" s="22"/>
      <c r="N12" s="52" t="s">
        <v>104</v>
      </c>
      <c r="O12" s="10"/>
      <c r="P12" s="22" t="s">
        <v>134</v>
      </c>
      <c r="Q12" s="52" t="s">
        <v>104</v>
      </c>
      <c r="R12" s="10"/>
      <c r="S12" s="22"/>
      <c r="T12" s="52" t="s">
        <v>104</v>
      </c>
      <c r="U12" s="10"/>
      <c r="V12" s="22"/>
      <c r="W12" s="52" t="s">
        <v>104</v>
      </c>
      <c r="X12" s="10"/>
      <c r="Y12" s="22" t="s">
        <v>134</v>
      </c>
      <c r="Z12" s="52" t="s">
        <v>104</v>
      </c>
      <c r="AA12" s="10"/>
    </row>
    <row r="13" spans="1:27" ht="82" customHeight="1">
      <c r="A13" s="253" t="s">
        <v>17</v>
      </c>
      <c r="B13" s="5" t="s">
        <v>18</v>
      </c>
      <c r="C13" s="17" t="s">
        <v>19</v>
      </c>
      <c r="D13" s="22"/>
      <c r="E13" s="52" t="s">
        <v>104</v>
      </c>
      <c r="F13" s="246"/>
      <c r="G13" s="42" t="s">
        <v>118</v>
      </c>
      <c r="H13" s="52" t="s">
        <v>124</v>
      </c>
      <c r="I13" s="248"/>
      <c r="J13" s="22"/>
      <c r="K13" s="52" t="s">
        <v>124</v>
      </c>
      <c r="L13" s="10"/>
      <c r="M13" s="22"/>
      <c r="N13" s="52" t="s">
        <v>104</v>
      </c>
      <c r="O13" s="10"/>
      <c r="P13" s="22" t="s">
        <v>135</v>
      </c>
      <c r="Q13" s="52" t="s">
        <v>109</v>
      </c>
      <c r="R13" s="38" t="s">
        <v>149</v>
      </c>
      <c r="S13" s="22"/>
      <c r="T13" s="52" t="s">
        <v>104</v>
      </c>
      <c r="U13" s="10"/>
      <c r="V13" s="22"/>
      <c r="W13" s="52" t="s">
        <v>104</v>
      </c>
      <c r="X13" s="10"/>
      <c r="Y13" s="22" t="s">
        <v>135</v>
      </c>
      <c r="Z13" s="52" t="s">
        <v>109</v>
      </c>
      <c r="AA13" s="38" t="s">
        <v>143</v>
      </c>
    </row>
    <row r="14" spans="1:27" ht="14.5" customHeight="1">
      <c r="A14" s="253"/>
      <c r="B14" s="5" t="s">
        <v>20</v>
      </c>
      <c r="C14" s="17" t="s">
        <v>21</v>
      </c>
      <c r="D14" s="22"/>
      <c r="E14" s="52" t="s">
        <v>104</v>
      </c>
      <c r="F14" s="246"/>
      <c r="G14" s="42" t="s">
        <v>119</v>
      </c>
      <c r="H14" s="52" t="s">
        <v>124</v>
      </c>
      <c r="I14" s="248"/>
      <c r="J14" s="22"/>
      <c r="K14" s="52" t="s">
        <v>124</v>
      </c>
      <c r="L14" s="10"/>
      <c r="M14" s="22"/>
      <c r="N14" s="52" t="s">
        <v>104</v>
      </c>
      <c r="O14" s="10"/>
      <c r="P14" s="50" t="s">
        <v>136</v>
      </c>
      <c r="Q14" s="52" t="s">
        <v>104</v>
      </c>
      <c r="R14" s="10"/>
      <c r="S14" s="22"/>
      <c r="T14" s="52" t="s">
        <v>104</v>
      </c>
      <c r="U14" s="10"/>
      <c r="V14" s="22"/>
      <c r="W14" s="52" t="s">
        <v>104</v>
      </c>
      <c r="X14" s="10"/>
      <c r="Y14" s="50" t="s">
        <v>136</v>
      </c>
      <c r="Z14" s="52" t="s">
        <v>104</v>
      </c>
      <c r="AA14" s="10"/>
    </row>
    <row r="15" spans="1:27" ht="14.5" customHeight="1">
      <c r="A15" s="253"/>
      <c r="B15" s="5" t="s">
        <v>22</v>
      </c>
      <c r="C15" s="18" t="s">
        <v>60</v>
      </c>
      <c r="D15" s="22"/>
      <c r="E15" s="52" t="s">
        <v>104</v>
      </c>
      <c r="F15" s="246"/>
      <c r="G15" s="42" t="s">
        <v>120</v>
      </c>
      <c r="H15" s="52" t="s">
        <v>124</v>
      </c>
      <c r="I15" s="248"/>
      <c r="J15" s="22"/>
      <c r="K15" s="52" t="s">
        <v>124</v>
      </c>
      <c r="L15" s="10"/>
      <c r="M15" s="22"/>
      <c r="N15" s="52" t="s">
        <v>104</v>
      </c>
      <c r="O15" s="10"/>
      <c r="P15" s="22" t="s">
        <v>137</v>
      </c>
      <c r="Q15" s="52" t="s">
        <v>104</v>
      </c>
      <c r="R15" s="10"/>
      <c r="S15" s="22"/>
      <c r="T15" s="52" t="s">
        <v>104</v>
      </c>
      <c r="U15" s="10"/>
      <c r="V15" s="22"/>
      <c r="W15" s="52" t="s">
        <v>104</v>
      </c>
      <c r="X15" s="10"/>
      <c r="Y15" s="22" t="s">
        <v>137</v>
      </c>
      <c r="Z15" s="52" t="s">
        <v>104</v>
      </c>
      <c r="AA15" s="10"/>
    </row>
    <row r="16" spans="1:27" ht="14.5" customHeight="1">
      <c r="A16" s="253" t="s">
        <v>56</v>
      </c>
      <c r="B16" s="5" t="s">
        <v>23</v>
      </c>
      <c r="C16" s="17" t="s">
        <v>24</v>
      </c>
      <c r="D16" s="22"/>
      <c r="E16" s="52" t="s">
        <v>104</v>
      </c>
      <c r="F16" s="246"/>
      <c r="G16" s="42" t="s">
        <v>106</v>
      </c>
      <c r="H16" s="52" t="s">
        <v>124</v>
      </c>
      <c r="I16" s="248"/>
      <c r="J16" s="22"/>
      <c r="K16" s="52" t="s">
        <v>124</v>
      </c>
      <c r="L16" s="10"/>
      <c r="M16" s="22"/>
      <c r="N16" s="52" t="s">
        <v>104</v>
      </c>
      <c r="O16" s="10"/>
      <c r="P16" s="22" t="s">
        <v>106</v>
      </c>
      <c r="Q16" s="52" t="s">
        <v>104</v>
      </c>
      <c r="R16" s="10"/>
      <c r="S16" s="22"/>
      <c r="T16" s="52" t="s">
        <v>104</v>
      </c>
      <c r="U16" s="10"/>
      <c r="V16" s="22"/>
      <c r="W16" s="52" t="s">
        <v>104</v>
      </c>
      <c r="X16" s="10"/>
      <c r="Y16" s="22" t="s">
        <v>106</v>
      </c>
      <c r="Z16" s="52" t="s">
        <v>104</v>
      </c>
      <c r="AA16" s="10"/>
    </row>
    <row r="17" spans="1:27" ht="14.5" customHeight="1">
      <c r="A17" s="253"/>
      <c r="B17" s="5" t="s">
        <v>25</v>
      </c>
      <c r="C17" s="17" t="s">
        <v>26</v>
      </c>
      <c r="D17" s="22"/>
      <c r="E17" s="52" t="s">
        <v>104</v>
      </c>
      <c r="F17" s="246"/>
      <c r="G17" s="42" t="str">
        <f>+C17</f>
        <v>MIL-STD-810G</v>
      </c>
      <c r="H17" s="52" t="s">
        <v>124</v>
      </c>
      <c r="I17" s="248"/>
      <c r="J17" s="22"/>
      <c r="K17" s="52" t="s">
        <v>124</v>
      </c>
      <c r="L17" s="10"/>
      <c r="M17" s="22"/>
      <c r="N17" s="52" t="s">
        <v>104</v>
      </c>
      <c r="O17" s="10"/>
      <c r="P17" s="22" t="s">
        <v>26</v>
      </c>
      <c r="Q17" s="52" t="s">
        <v>104</v>
      </c>
      <c r="R17" s="10"/>
      <c r="S17" s="22"/>
      <c r="T17" s="52" t="s">
        <v>104</v>
      </c>
      <c r="U17" s="10"/>
      <c r="V17" s="22"/>
      <c r="W17" s="52" t="s">
        <v>104</v>
      </c>
      <c r="X17" s="10"/>
      <c r="Y17" s="22" t="s">
        <v>26</v>
      </c>
      <c r="Z17" s="52" t="s">
        <v>104</v>
      </c>
      <c r="AA17" s="10"/>
    </row>
    <row r="18" spans="1:27" ht="14.5" customHeight="1">
      <c r="A18" s="250" t="s">
        <v>64</v>
      </c>
      <c r="B18" s="5" t="s">
        <v>22</v>
      </c>
      <c r="C18" s="17" t="s">
        <v>66</v>
      </c>
      <c r="D18" s="22"/>
      <c r="E18" s="52" t="s">
        <v>104</v>
      </c>
      <c r="F18" s="246"/>
      <c r="G18" s="42" t="s">
        <v>107</v>
      </c>
      <c r="H18" s="52" t="s">
        <v>124</v>
      </c>
      <c r="I18" s="248"/>
      <c r="J18" s="22"/>
      <c r="K18" s="52" t="s">
        <v>124</v>
      </c>
      <c r="L18" s="10"/>
      <c r="M18" s="22"/>
      <c r="N18" s="52" t="s">
        <v>104</v>
      </c>
      <c r="O18" s="10"/>
      <c r="P18" s="22" t="s">
        <v>107</v>
      </c>
      <c r="Q18" s="52" t="s">
        <v>104</v>
      </c>
      <c r="R18" s="10"/>
      <c r="S18" s="22"/>
      <c r="T18" s="52" t="s">
        <v>104</v>
      </c>
      <c r="U18" s="10"/>
      <c r="V18" s="22"/>
      <c r="W18" s="52" t="s">
        <v>104</v>
      </c>
      <c r="X18" s="10"/>
      <c r="Y18" s="22" t="s">
        <v>107</v>
      </c>
      <c r="Z18" s="52" t="s">
        <v>104</v>
      </c>
      <c r="AA18" s="10"/>
    </row>
    <row r="19" spans="1:27" ht="14.5" customHeight="1">
      <c r="A19" s="250"/>
      <c r="B19" s="5" t="s">
        <v>10</v>
      </c>
      <c r="C19" s="17" t="s">
        <v>27</v>
      </c>
      <c r="D19" s="22"/>
      <c r="E19" s="52" t="s">
        <v>104</v>
      </c>
      <c r="F19" s="246"/>
      <c r="G19" s="42" t="s">
        <v>16</v>
      </c>
      <c r="H19" s="52" t="s">
        <v>124</v>
      </c>
      <c r="I19" s="248"/>
      <c r="J19" s="22"/>
      <c r="K19" s="52" t="s">
        <v>124</v>
      </c>
      <c r="L19" s="10"/>
      <c r="M19" s="22"/>
      <c r="N19" s="52" t="s">
        <v>104</v>
      </c>
      <c r="O19" s="10"/>
      <c r="P19" s="22" t="s">
        <v>108</v>
      </c>
      <c r="Q19" s="52" t="s">
        <v>104</v>
      </c>
      <c r="R19" s="10"/>
      <c r="S19" s="22"/>
      <c r="T19" s="52" t="s">
        <v>104</v>
      </c>
      <c r="U19" s="10"/>
      <c r="V19" s="22"/>
      <c r="W19" s="52" t="s">
        <v>104</v>
      </c>
      <c r="X19" s="10"/>
      <c r="Y19" s="22" t="s">
        <v>108</v>
      </c>
      <c r="Z19" s="52" t="s">
        <v>104</v>
      </c>
      <c r="AA19" s="10"/>
    </row>
    <row r="20" spans="1:27" ht="14.5" customHeight="1">
      <c r="A20" s="250"/>
      <c r="B20" s="5" t="s">
        <v>28</v>
      </c>
      <c r="C20" s="17" t="s">
        <v>16</v>
      </c>
      <c r="D20" s="22"/>
      <c r="E20" s="52" t="s">
        <v>104</v>
      </c>
      <c r="F20" s="246"/>
      <c r="G20" s="42" t="s">
        <v>117</v>
      </c>
      <c r="H20" s="52" t="s">
        <v>124</v>
      </c>
      <c r="I20" s="248"/>
      <c r="J20" s="22"/>
      <c r="K20" s="52" t="s">
        <v>124</v>
      </c>
      <c r="L20" s="10"/>
      <c r="M20" s="22"/>
      <c r="N20" s="52" t="s">
        <v>104</v>
      </c>
      <c r="O20" s="10"/>
      <c r="P20" s="22" t="s">
        <v>138</v>
      </c>
      <c r="Q20" s="52" t="s">
        <v>104</v>
      </c>
      <c r="R20" s="10"/>
      <c r="S20" s="22"/>
      <c r="T20" s="52" t="s">
        <v>104</v>
      </c>
      <c r="U20" s="10"/>
      <c r="V20" s="22"/>
      <c r="W20" s="52" t="s">
        <v>104</v>
      </c>
      <c r="X20" s="10"/>
      <c r="Y20" s="22" t="s">
        <v>138</v>
      </c>
      <c r="Z20" s="52" t="s">
        <v>104</v>
      </c>
      <c r="AA20" s="10"/>
    </row>
    <row r="21" spans="1:27" ht="14.5" customHeight="1">
      <c r="A21" s="250" t="s">
        <v>29</v>
      </c>
      <c r="B21" s="5" t="s">
        <v>30</v>
      </c>
      <c r="C21" s="17" t="s">
        <v>31</v>
      </c>
      <c r="D21" s="22"/>
      <c r="E21" s="52" t="s">
        <v>104</v>
      </c>
      <c r="F21" s="246"/>
      <c r="G21" s="42" t="s">
        <v>31</v>
      </c>
      <c r="H21" s="52" t="s">
        <v>124</v>
      </c>
      <c r="I21" s="248"/>
      <c r="J21" s="22"/>
      <c r="K21" s="52" t="s">
        <v>124</v>
      </c>
      <c r="L21" s="10"/>
      <c r="M21" s="22"/>
      <c r="N21" s="52" t="s">
        <v>104</v>
      </c>
      <c r="O21" s="10"/>
      <c r="P21" s="22" t="s">
        <v>31</v>
      </c>
      <c r="Q21" s="52" t="s">
        <v>104</v>
      </c>
      <c r="R21" s="10"/>
      <c r="S21" s="22"/>
      <c r="T21" s="52" t="s">
        <v>104</v>
      </c>
      <c r="U21" s="10"/>
      <c r="V21" s="22"/>
      <c r="W21" s="52" t="s">
        <v>104</v>
      </c>
      <c r="X21" s="10"/>
      <c r="Y21" s="22" t="s">
        <v>31</v>
      </c>
      <c r="Z21" s="52" t="s">
        <v>104</v>
      </c>
      <c r="AA21" s="10"/>
    </row>
    <row r="22" spans="1:27" ht="22" customHeight="1">
      <c r="A22" s="250"/>
      <c r="B22" s="5" t="s">
        <v>32</v>
      </c>
      <c r="C22" s="19" t="s">
        <v>65</v>
      </c>
      <c r="D22" s="22"/>
      <c r="E22" s="52" t="s">
        <v>104</v>
      </c>
      <c r="F22" s="246"/>
      <c r="G22" s="43" t="str">
        <f>+C22</f>
        <v xml:space="preserve">802.11 b/g/n y que opere en las Bandas 2.4 y/o 5GHz </v>
      </c>
      <c r="H22" s="52" t="s">
        <v>124</v>
      </c>
      <c r="I22" s="248"/>
      <c r="J22" s="22"/>
      <c r="K22" s="52" t="s">
        <v>124</v>
      </c>
      <c r="L22" s="10"/>
      <c r="M22" s="22"/>
      <c r="N22" s="52" t="s">
        <v>104</v>
      </c>
      <c r="O22" s="10"/>
      <c r="P22" s="19" t="s">
        <v>65</v>
      </c>
      <c r="Q22" s="52" t="s">
        <v>104</v>
      </c>
      <c r="R22" s="10"/>
      <c r="S22" s="22"/>
      <c r="T22" s="52" t="s">
        <v>104</v>
      </c>
      <c r="U22" s="10"/>
      <c r="V22" s="22"/>
      <c r="W22" s="52" t="s">
        <v>104</v>
      </c>
      <c r="X22" s="10"/>
      <c r="Y22" s="19" t="s">
        <v>65</v>
      </c>
      <c r="Z22" s="52" t="s">
        <v>104</v>
      </c>
      <c r="AA22" s="10"/>
    </row>
    <row r="23" spans="1:27" ht="14.5" customHeight="1">
      <c r="A23" s="250" t="s">
        <v>33</v>
      </c>
      <c r="B23" s="5" t="s">
        <v>34</v>
      </c>
      <c r="C23" s="17" t="s">
        <v>35</v>
      </c>
      <c r="D23" s="22"/>
      <c r="E23" s="52" t="s">
        <v>104</v>
      </c>
      <c r="F23" s="246"/>
      <c r="G23" s="42" t="str">
        <f>+C23</f>
        <v>Fotografía y video</v>
      </c>
      <c r="H23" s="52" t="s">
        <v>124</v>
      </c>
      <c r="I23" s="248"/>
      <c r="J23" s="22"/>
      <c r="K23" s="52" t="s">
        <v>124</v>
      </c>
      <c r="L23" s="10"/>
      <c r="M23" s="22"/>
      <c r="N23" s="52" t="s">
        <v>104</v>
      </c>
      <c r="O23" s="10"/>
      <c r="P23" s="22"/>
      <c r="Q23" s="52" t="s">
        <v>109</v>
      </c>
      <c r="R23" s="10" t="s">
        <v>163</v>
      </c>
      <c r="S23" s="22"/>
      <c r="T23" s="52" t="s">
        <v>104</v>
      </c>
      <c r="U23" s="10"/>
      <c r="V23" s="22"/>
      <c r="W23" s="52" t="s">
        <v>104</v>
      </c>
      <c r="X23" s="10"/>
      <c r="Y23" s="22"/>
      <c r="Z23" s="52" t="s">
        <v>104</v>
      </c>
      <c r="AA23" s="10"/>
    </row>
    <row r="24" spans="1:27" ht="14.5" customHeight="1">
      <c r="A24" s="250"/>
      <c r="B24" s="5" t="s">
        <v>36</v>
      </c>
      <c r="C24" s="17" t="s">
        <v>37</v>
      </c>
      <c r="D24" s="22"/>
      <c r="E24" s="52" t="s">
        <v>104</v>
      </c>
      <c r="F24" s="246"/>
      <c r="G24" s="42" t="s">
        <v>121</v>
      </c>
      <c r="H24" s="52" t="s">
        <v>124</v>
      </c>
      <c r="I24" s="248"/>
      <c r="J24" s="22"/>
      <c r="K24" s="52" t="s">
        <v>124</v>
      </c>
      <c r="L24" s="10"/>
      <c r="M24" s="22"/>
      <c r="N24" s="52" t="s">
        <v>104</v>
      </c>
      <c r="O24" s="10"/>
      <c r="P24" s="22" t="s">
        <v>139</v>
      </c>
      <c r="Q24" s="52" t="s">
        <v>104</v>
      </c>
      <c r="R24" s="10"/>
      <c r="S24" s="22"/>
      <c r="T24" s="52" t="s">
        <v>104</v>
      </c>
      <c r="U24" s="10"/>
      <c r="V24" s="22"/>
      <c r="W24" s="52" t="s">
        <v>104</v>
      </c>
      <c r="X24" s="10"/>
      <c r="Y24" s="22" t="s">
        <v>139</v>
      </c>
      <c r="Z24" s="52" t="s">
        <v>104</v>
      </c>
      <c r="AA24" s="10"/>
    </row>
    <row r="25" spans="1:27" ht="14.5" customHeight="1">
      <c r="A25" s="250"/>
      <c r="B25" s="5" t="s">
        <v>38</v>
      </c>
      <c r="C25" s="17" t="s">
        <v>39</v>
      </c>
      <c r="D25" s="22"/>
      <c r="E25" s="52" t="s">
        <v>104</v>
      </c>
      <c r="F25" s="246"/>
      <c r="G25" s="42" t="s">
        <v>39</v>
      </c>
      <c r="H25" s="52" t="s">
        <v>124</v>
      </c>
      <c r="I25" s="248"/>
      <c r="J25" s="22"/>
      <c r="K25" s="52" t="s">
        <v>124</v>
      </c>
      <c r="L25" s="10"/>
      <c r="M25" s="22"/>
      <c r="N25" s="52" t="s">
        <v>104</v>
      </c>
      <c r="O25" s="10"/>
      <c r="P25" s="22" t="s">
        <v>39</v>
      </c>
      <c r="Q25" s="52" t="s">
        <v>104</v>
      </c>
      <c r="R25" s="10"/>
      <c r="S25" s="22"/>
      <c r="T25" s="52" t="s">
        <v>104</v>
      </c>
      <c r="U25" s="10"/>
      <c r="V25" s="22"/>
      <c r="W25" s="52" t="s">
        <v>104</v>
      </c>
      <c r="X25" s="10"/>
      <c r="Y25" s="22" t="s">
        <v>39</v>
      </c>
      <c r="Z25" s="52" t="s">
        <v>104</v>
      </c>
      <c r="AA25" s="10"/>
    </row>
    <row r="26" spans="1:27" ht="14.5" customHeight="1">
      <c r="A26" s="250"/>
      <c r="B26" s="5" t="s">
        <v>40</v>
      </c>
      <c r="C26" s="17" t="s">
        <v>41</v>
      </c>
      <c r="D26" s="22"/>
      <c r="E26" s="52" t="s">
        <v>104</v>
      </c>
      <c r="F26" s="246"/>
      <c r="G26" s="42" t="str">
        <f>+C26</f>
        <v>FHD (1920x1080) @30fps</v>
      </c>
      <c r="H26" s="52" t="s">
        <v>124</v>
      </c>
      <c r="I26" s="248"/>
      <c r="J26" s="22"/>
      <c r="K26" s="52" t="s">
        <v>124</v>
      </c>
      <c r="L26" s="10"/>
      <c r="M26" s="22"/>
      <c r="N26" s="52" t="s">
        <v>104</v>
      </c>
      <c r="O26" s="10"/>
      <c r="P26" s="22" t="s">
        <v>140</v>
      </c>
      <c r="Q26" s="52" t="s">
        <v>104</v>
      </c>
      <c r="R26" s="10"/>
      <c r="S26" s="22"/>
      <c r="T26" s="52" t="s">
        <v>104</v>
      </c>
      <c r="U26" s="10"/>
      <c r="V26" s="22"/>
      <c r="W26" s="52" t="s">
        <v>104</v>
      </c>
      <c r="X26" s="10"/>
      <c r="Y26" s="22" t="s">
        <v>140</v>
      </c>
      <c r="Z26" s="52" t="s">
        <v>104</v>
      </c>
      <c r="AA26" s="10"/>
    </row>
    <row r="27" spans="1:27" ht="14.5" customHeight="1">
      <c r="A27" s="250" t="s">
        <v>42</v>
      </c>
      <c r="B27" s="5" t="s">
        <v>61</v>
      </c>
      <c r="C27" s="16">
        <v>1</v>
      </c>
      <c r="D27" s="22"/>
      <c r="E27" s="52" t="s">
        <v>104</v>
      </c>
      <c r="F27" s="246"/>
      <c r="G27" s="42">
        <f>+C27</f>
        <v>1</v>
      </c>
      <c r="H27" s="52" t="s">
        <v>124</v>
      </c>
      <c r="I27" s="248"/>
      <c r="J27" s="22"/>
      <c r="K27" s="52" t="s">
        <v>124</v>
      </c>
      <c r="L27" s="10"/>
      <c r="M27" s="22"/>
      <c r="N27" s="52" t="s">
        <v>104</v>
      </c>
      <c r="O27" s="10"/>
      <c r="P27" s="22">
        <v>1</v>
      </c>
      <c r="Q27" s="52" t="s">
        <v>104</v>
      </c>
      <c r="R27" s="10"/>
      <c r="S27" s="22"/>
      <c r="T27" s="52" t="s">
        <v>104</v>
      </c>
      <c r="U27" s="10"/>
      <c r="V27" s="22"/>
      <c r="W27" s="52" t="s">
        <v>104</v>
      </c>
      <c r="X27" s="10"/>
      <c r="Y27" s="22">
        <v>1</v>
      </c>
      <c r="Z27" s="52" t="s">
        <v>104</v>
      </c>
      <c r="AA27" s="10"/>
    </row>
    <row r="28" spans="1:27" ht="14.5" customHeight="1">
      <c r="A28" s="250"/>
      <c r="B28" s="5" t="s">
        <v>43</v>
      </c>
      <c r="C28" s="16">
        <v>1</v>
      </c>
      <c r="D28" s="22"/>
      <c r="E28" s="52" t="s">
        <v>104</v>
      </c>
      <c r="F28" s="246"/>
      <c r="G28" s="42">
        <f t="shared" ref="G28:G36" si="0">+C28</f>
        <v>1</v>
      </c>
      <c r="H28" s="52" t="s">
        <v>124</v>
      </c>
      <c r="I28" s="248"/>
      <c r="J28" s="22"/>
      <c r="K28" s="52" t="s">
        <v>124</v>
      </c>
      <c r="L28" s="10"/>
      <c r="M28" s="22"/>
      <c r="N28" s="52" t="s">
        <v>104</v>
      </c>
      <c r="O28" s="10"/>
      <c r="P28" s="22">
        <v>1</v>
      </c>
      <c r="Q28" s="52" t="s">
        <v>104</v>
      </c>
      <c r="R28" s="10"/>
      <c r="S28" s="22"/>
      <c r="T28" s="52" t="s">
        <v>104</v>
      </c>
      <c r="U28" s="10"/>
      <c r="V28" s="22"/>
      <c r="W28" s="52" t="s">
        <v>104</v>
      </c>
      <c r="X28" s="10"/>
      <c r="Y28" s="22">
        <v>1</v>
      </c>
      <c r="Z28" s="52" t="s">
        <v>104</v>
      </c>
      <c r="AA28" s="10"/>
    </row>
    <row r="29" spans="1:27" ht="14.5" customHeight="1">
      <c r="A29" s="250"/>
      <c r="B29" s="5" t="s">
        <v>44</v>
      </c>
      <c r="C29" s="16">
        <v>1</v>
      </c>
      <c r="D29" s="22"/>
      <c r="E29" s="52" t="s">
        <v>104</v>
      </c>
      <c r="F29" s="246"/>
      <c r="G29" s="42">
        <f t="shared" si="0"/>
        <v>1</v>
      </c>
      <c r="H29" s="52" t="s">
        <v>124</v>
      </c>
      <c r="I29" s="248"/>
      <c r="J29" s="22"/>
      <c r="K29" s="52" t="s">
        <v>124</v>
      </c>
      <c r="L29" s="10"/>
      <c r="M29" s="22"/>
      <c r="N29" s="52" t="s">
        <v>104</v>
      </c>
      <c r="O29" s="10"/>
      <c r="P29" s="22">
        <v>1</v>
      </c>
      <c r="Q29" s="52" t="s">
        <v>104</v>
      </c>
      <c r="R29" s="10"/>
      <c r="S29" s="22"/>
      <c r="T29" s="52" t="s">
        <v>104</v>
      </c>
      <c r="U29" s="10"/>
      <c r="V29" s="22"/>
      <c r="W29" s="52" t="s">
        <v>104</v>
      </c>
      <c r="X29" s="10"/>
      <c r="Y29" s="22">
        <v>1</v>
      </c>
      <c r="Z29" s="52" t="s">
        <v>104</v>
      </c>
      <c r="AA29" s="10"/>
    </row>
    <row r="30" spans="1:27" ht="14.5" customHeight="1">
      <c r="A30" s="9" t="s">
        <v>45</v>
      </c>
      <c r="B30" s="4" t="s">
        <v>46</v>
      </c>
      <c r="C30" s="17" t="s">
        <v>47</v>
      </c>
      <c r="D30" s="22"/>
      <c r="E30" s="52" t="s">
        <v>104</v>
      </c>
      <c r="F30" s="246"/>
      <c r="G30" s="42" t="str">
        <f t="shared" si="0"/>
        <v>GPS y GLONASS</v>
      </c>
      <c r="H30" s="52" t="s">
        <v>124</v>
      </c>
      <c r="I30" s="248"/>
      <c r="J30" s="22"/>
      <c r="K30" s="52" t="s">
        <v>124</v>
      </c>
      <c r="L30" s="10"/>
      <c r="M30" s="22"/>
      <c r="N30" s="52" t="s">
        <v>104</v>
      </c>
      <c r="O30" s="10"/>
      <c r="P30" s="22" t="s">
        <v>47</v>
      </c>
      <c r="Q30" s="52" t="s">
        <v>104</v>
      </c>
      <c r="R30" s="10"/>
      <c r="S30" s="22"/>
      <c r="T30" s="52" t="s">
        <v>104</v>
      </c>
      <c r="U30" s="10"/>
      <c r="V30" s="22"/>
      <c r="W30" s="52" t="s">
        <v>104</v>
      </c>
      <c r="X30" s="10"/>
      <c r="Y30" s="22" t="s">
        <v>47</v>
      </c>
      <c r="Z30" s="52" t="s">
        <v>104</v>
      </c>
      <c r="AA30" s="10"/>
    </row>
    <row r="31" spans="1:27" ht="24">
      <c r="A31" s="9" t="s">
        <v>48</v>
      </c>
      <c r="B31" s="4" t="s">
        <v>57</v>
      </c>
      <c r="C31" s="17" t="s">
        <v>49</v>
      </c>
      <c r="D31" s="22"/>
      <c r="E31" s="52" t="s">
        <v>104</v>
      </c>
      <c r="F31" s="246"/>
      <c r="G31" s="42" t="str">
        <f t="shared" si="0"/>
        <v>1 por cada equipo</v>
      </c>
      <c r="H31" s="52" t="s">
        <v>124</v>
      </c>
      <c r="I31" s="248"/>
      <c r="J31" s="22"/>
      <c r="K31" s="52" t="s">
        <v>124</v>
      </c>
      <c r="L31" s="10"/>
      <c r="M31" s="22"/>
      <c r="N31" s="52" t="s">
        <v>104</v>
      </c>
      <c r="O31" s="10"/>
      <c r="P31" s="22">
        <v>1</v>
      </c>
      <c r="Q31" s="52" t="s">
        <v>104</v>
      </c>
      <c r="R31" s="10"/>
      <c r="S31" s="22"/>
      <c r="T31" s="52" t="s">
        <v>104</v>
      </c>
      <c r="U31" s="10"/>
      <c r="V31" s="22"/>
      <c r="W31" s="52" t="s">
        <v>104</v>
      </c>
      <c r="X31" s="10"/>
      <c r="Y31" s="22">
        <v>1</v>
      </c>
      <c r="Z31" s="52" t="s">
        <v>104</v>
      </c>
      <c r="AA31" s="10"/>
    </row>
    <row r="32" spans="1:27" ht="14.5" customHeight="1">
      <c r="A32" s="250" t="s">
        <v>50</v>
      </c>
      <c r="B32" s="254"/>
      <c r="C32" s="17" t="s">
        <v>51</v>
      </c>
      <c r="D32" s="22"/>
      <c r="E32" s="52" t="s">
        <v>104</v>
      </c>
      <c r="F32" s="246"/>
      <c r="G32" s="42" t="str">
        <f t="shared" si="0"/>
        <v>Acelerómetro</v>
      </c>
      <c r="H32" s="52" t="s">
        <v>124</v>
      </c>
      <c r="I32" s="248"/>
      <c r="J32" s="22"/>
      <c r="K32" s="52" t="s">
        <v>124</v>
      </c>
      <c r="L32" s="10"/>
      <c r="M32" s="22"/>
      <c r="N32" s="52" t="s">
        <v>104</v>
      </c>
      <c r="O32" s="10"/>
      <c r="P32" s="22" t="str">
        <f>+C32</f>
        <v>Acelerómetro</v>
      </c>
      <c r="Q32" s="52" t="s">
        <v>104</v>
      </c>
      <c r="R32" s="10"/>
      <c r="S32" s="22"/>
      <c r="T32" s="52" t="s">
        <v>104</v>
      </c>
      <c r="U32" s="10"/>
      <c r="V32" s="22"/>
      <c r="W32" s="52" t="s">
        <v>104</v>
      </c>
      <c r="X32" s="10"/>
      <c r="Y32" s="22">
        <f>+L32</f>
        <v>0</v>
      </c>
      <c r="Z32" s="52" t="s">
        <v>104</v>
      </c>
      <c r="AA32" s="10"/>
    </row>
    <row r="33" spans="1:27" ht="14.5" customHeight="1">
      <c r="A33" s="250"/>
      <c r="B33" s="254"/>
      <c r="C33" s="17" t="s">
        <v>52</v>
      </c>
      <c r="D33" s="22"/>
      <c r="E33" s="52" t="s">
        <v>104</v>
      </c>
      <c r="F33" s="246"/>
      <c r="G33" s="42" t="str">
        <f t="shared" si="0"/>
        <v>Giroscopio</v>
      </c>
      <c r="H33" s="52" t="s">
        <v>124</v>
      </c>
      <c r="I33" s="248"/>
      <c r="J33" s="22"/>
      <c r="K33" s="52" t="s">
        <v>124</v>
      </c>
      <c r="L33" s="10"/>
      <c r="M33" s="22"/>
      <c r="N33" s="52" t="s">
        <v>104</v>
      </c>
      <c r="O33" s="10"/>
      <c r="P33" s="22" t="str">
        <f t="shared" ref="P33:P34" si="1">+C33</f>
        <v>Giroscopio</v>
      </c>
      <c r="Q33" s="52" t="s">
        <v>104</v>
      </c>
      <c r="R33" s="10"/>
      <c r="S33" s="22"/>
      <c r="T33" s="52" t="s">
        <v>104</v>
      </c>
      <c r="U33" s="10"/>
      <c r="V33" s="22"/>
      <c r="W33" s="52" t="s">
        <v>104</v>
      </c>
      <c r="X33" s="10"/>
      <c r="Y33" s="22">
        <f t="shared" ref="Y33:Y34" si="2">+L33</f>
        <v>0</v>
      </c>
      <c r="Z33" s="52" t="s">
        <v>104</v>
      </c>
      <c r="AA33" s="10"/>
    </row>
    <row r="34" spans="1:27" ht="14.5" customHeight="1">
      <c r="A34" s="250"/>
      <c r="B34" s="254"/>
      <c r="C34" s="17" t="s">
        <v>53</v>
      </c>
      <c r="D34" s="22"/>
      <c r="E34" s="52" t="s">
        <v>104</v>
      </c>
      <c r="F34" s="246"/>
      <c r="G34" s="42" t="str">
        <f t="shared" si="0"/>
        <v>Geomagnético</v>
      </c>
      <c r="H34" s="52" t="s">
        <v>124</v>
      </c>
      <c r="I34" s="248"/>
      <c r="J34" s="22"/>
      <c r="K34" s="52" t="s">
        <v>124</v>
      </c>
      <c r="L34" s="10"/>
      <c r="M34" s="22"/>
      <c r="N34" s="52" t="s">
        <v>104</v>
      </c>
      <c r="O34" s="10"/>
      <c r="P34" s="22" t="str">
        <f t="shared" si="1"/>
        <v>Geomagnético</v>
      </c>
      <c r="Q34" s="52" t="s">
        <v>104</v>
      </c>
      <c r="R34" s="10"/>
      <c r="S34" s="22"/>
      <c r="T34" s="52" t="s">
        <v>104</v>
      </c>
      <c r="U34" s="10"/>
      <c r="V34" s="22"/>
      <c r="W34" s="52" t="s">
        <v>104</v>
      </c>
      <c r="X34" s="10"/>
      <c r="Y34" s="22">
        <f t="shared" si="2"/>
        <v>0</v>
      </c>
      <c r="Z34" s="52" t="s">
        <v>104</v>
      </c>
      <c r="AA34" s="10"/>
    </row>
    <row r="35" spans="1:27" ht="14.5" customHeight="1">
      <c r="A35" s="250" t="s">
        <v>54</v>
      </c>
      <c r="B35" s="5" t="s">
        <v>10</v>
      </c>
      <c r="C35" s="18" t="s">
        <v>63</v>
      </c>
      <c r="D35" s="22"/>
      <c r="E35" s="52" t="s">
        <v>104</v>
      </c>
      <c r="F35" s="246"/>
      <c r="G35" s="18" t="s">
        <v>122</v>
      </c>
      <c r="H35" s="52" t="s">
        <v>124</v>
      </c>
      <c r="I35" s="248"/>
      <c r="J35" s="22"/>
      <c r="K35" s="52" t="s">
        <v>124</v>
      </c>
      <c r="L35" s="10"/>
      <c r="M35" s="22"/>
      <c r="N35" s="52" t="s">
        <v>104</v>
      </c>
      <c r="O35" s="10"/>
      <c r="P35" s="18" t="s">
        <v>122</v>
      </c>
      <c r="Q35" s="52" t="s">
        <v>104</v>
      </c>
      <c r="R35" s="10"/>
      <c r="S35" s="22"/>
      <c r="T35" s="52" t="s">
        <v>104</v>
      </c>
      <c r="U35" s="10"/>
      <c r="V35" s="22"/>
      <c r="W35" s="52" t="s">
        <v>104</v>
      </c>
      <c r="X35" s="10"/>
      <c r="Y35" s="18" t="s">
        <v>122</v>
      </c>
      <c r="Z35" s="52" t="s">
        <v>104</v>
      </c>
      <c r="AA35" s="10"/>
    </row>
    <row r="36" spans="1:27" ht="54" customHeight="1" thickBot="1">
      <c r="A36" s="252"/>
      <c r="B36" s="39" t="s">
        <v>55</v>
      </c>
      <c r="C36" s="40" t="s">
        <v>62</v>
      </c>
      <c r="D36" s="41"/>
      <c r="E36" s="52" t="s">
        <v>104</v>
      </c>
      <c r="F36" s="246"/>
      <c r="G36" s="43" t="str">
        <f t="shared" si="0"/>
        <v>Batería con carga plena de tipo carga rapida o en máximo 4 horas y duración a plena operación de la Tablet por mínimo 10 horas</v>
      </c>
      <c r="H36" s="52" t="s">
        <v>124</v>
      </c>
      <c r="I36" s="249"/>
      <c r="J36" s="23"/>
      <c r="K36" s="52" t="s">
        <v>124</v>
      </c>
      <c r="L36" s="24"/>
      <c r="M36" s="23"/>
      <c r="N36" s="52" t="s">
        <v>104</v>
      </c>
      <c r="O36" s="24"/>
      <c r="P36" s="23" t="s">
        <v>141</v>
      </c>
      <c r="Q36" s="52" t="s">
        <v>109</v>
      </c>
      <c r="R36" s="51" t="s">
        <v>148</v>
      </c>
      <c r="S36" s="23"/>
      <c r="T36" s="52" t="s">
        <v>104</v>
      </c>
      <c r="U36" s="24"/>
      <c r="V36" s="23"/>
      <c r="W36" s="52" t="s">
        <v>104</v>
      </c>
      <c r="X36" s="24"/>
      <c r="Y36" s="23" t="s">
        <v>141</v>
      </c>
      <c r="Z36" s="52" t="s">
        <v>109</v>
      </c>
      <c r="AA36" s="51" t="s">
        <v>142</v>
      </c>
    </row>
    <row r="37" spans="1:27" ht="134.5" customHeight="1">
      <c r="A37" s="251" t="s">
        <v>103</v>
      </c>
      <c r="B37" s="251"/>
      <c r="C37" s="251"/>
      <c r="D37" s="13"/>
      <c r="E37" s="52" t="s">
        <v>104</v>
      </c>
      <c r="F37" s="246"/>
      <c r="G37" s="42"/>
      <c r="H37" s="52" t="s">
        <v>124</v>
      </c>
      <c r="K37" s="52" t="s">
        <v>124</v>
      </c>
      <c r="M37" s="1" t="s">
        <v>104</v>
      </c>
      <c r="N37" s="52" t="s">
        <v>104</v>
      </c>
      <c r="Q37" s="52" t="s">
        <v>104</v>
      </c>
      <c r="T37" s="52" t="s">
        <v>104</v>
      </c>
      <c r="W37" s="52" t="s">
        <v>104</v>
      </c>
      <c r="Z37" s="52" t="s">
        <v>104</v>
      </c>
    </row>
  </sheetData>
  <mergeCells count="50">
    <mergeCell ref="R8:R11"/>
    <mergeCell ref="AA8:AA11"/>
    <mergeCell ref="F8:F37"/>
    <mergeCell ref="I6:I36"/>
    <mergeCell ref="A8:A9"/>
    <mergeCell ref="A37:C37"/>
    <mergeCell ref="A35:A36"/>
    <mergeCell ref="A13:A15"/>
    <mergeCell ref="A16:A17"/>
    <mergeCell ref="A18:A20"/>
    <mergeCell ref="A21:A22"/>
    <mergeCell ref="A23:A26"/>
    <mergeCell ref="A27:A29"/>
    <mergeCell ref="A32:B34"/>
    <mergeCell ref="G1:H1"/>
    <mergeCell ref="G2:H2"/>
    <mergeCell ref="G3:H3"/>
    <mergeCell ref="G4:H4"/>
    <mergeCell ref="A2:C2"/>
    <mergeCell ref="A3:C3"/>
    <mergeCell ref="D1:E1"/>
    <mergeCell ref="D2:E2"/>
    <mergeCell ref="D3:E3"/>
    <mergeCell ref="A4:C4"/>
    <mergeCell ref="D4:E4"/>
    <mergeCell ref="A1:C1"/>
    <mergeCell ref="J1:K1"/>
    <mergeCell ref="M1:N1"/>
    <mergeCell ref="P1:Q1"/>
    <mergeCell ref="S1:T1"/>
    <mergeCell ref="J2:K2"/>
    <mergeCell ref="M2:N2"/>
    <mergeCell ref="P2:Q2"/>
    <mergeCell ref="S2:T2"/>
    <mergeCell ref="J3:K3"/>
    <mergeCell ref="M3:N3"/>
    <mergeCell ref="P3:Q3"/>
    <mergeCell ref="S3:T3"/>
    <mergeCell ref="J4:K4"/>
    <mergeCell ref="M4:N4"/>
    <mergeCell ref="P4:Q4"/>
    <mergeCell ref="S4:T4"/>
    <mergeCell ref="V4:W4"/>
    <mergeCell ref="Y4:Z4"/>
    <mergeCell ref="V1:W1"/>
    <mergeCell ref="Y1:Z1"/>
    <mergeCell ref="V2:W2"/>
    <mergeCell ref="Y2:Z2"/>
    <mergeCell ref="V3:W3"/>
    <mergeCell ref="Y3:Z3"/>
  </mergeCells>
  <pageMargins left="0.7" right="0.7" top="0.75" bottom="0.75" header="0.3" footer="0.3"/>
  <pageSetup orientation="portrait"/>
  <drawing r:id="rId1"/>
  <extLst>
    <ext xmlns:x14="http://schemas.microsoft.com/office/spreadsheetml/2009/9/main" uri="{78C0D931-6437-407d-A8EE-F0AAD7539E65}">
      <x14:conditionalFormattings>
        <x14:conditionalFormatting xmlns:xm="http://schemas.microsoft.com/office/excel/2006/main">
          <x14:cfRule type="beginsWith" priority="31" operator="beginsWith" id="{E1BA6D0A-C561-4253-A2EC-2BE760444E1B}">
            <xm:f>LEFT(AA4,LEN("NO CUMPLE"))="NO CUMPLE"</xm:f>
            <x14:dxf>
              <fill>
                <patternFill patternType="gray0625">
                  <bgColor rgb="FFFF0000"/>
                </patternFill>
              </fill>
            </x14:dxf>
          </x14:cfRule>
          <x14:cfRule type="beginsWith" priority="32" operator="beginsWith" id="{192D4C6B-FD49-4D61-A77B-FB9B8745F44F}">
            <xm:f>LEFT(AA4,LEN("CUMPLE"))="CUMPLE"</xm:f>
            <x14:dxf>
              <fill>
                <patternFill patternType="gray0625">
                  <bgColor theme="9" tint="0.39994506668294322"/>
                </patternFill>
              </fill>
            </x14:dxf>
          </x14:cfRule>
          <xm:sqref>AA4</xm:sqref>
        </x14:conditionalFormatting>
        <x14:conditionalFormatting xmlns:xm="http://schemas.microsoft.com/office/excel/2006/main">
          <x14:cfRule type="beginsWith" priority="29" operator="beginsWith" id="{BEB31EBA-3E93-4A48-8EA4-02092AD05B3E}">
            <xm:f>LEFT(X4,LEN("NO CUMPLE"))="NO CUMPLE"</xm:f>
            <x14:dxf>
              <fill>
                <patternFill patternType="gray0625">
                  <bgColor rgb="FFFF0000"/>
                </patternFill>
              </fill>
            </x14:dxf>
          </x14:cfRule>
          <x14:cfRule type="beginsWith" priority="30" operator="beginsWith" id="{B327000B-00D7-4105-9223-43CBC6AD2981}">
            <xm:f>LEFT(X4,LEN("CUMPLE"))="CUMPLE"</xm:f>
            <x14:dxf>
              <fill>
                <patternFill patternType="gray0625">
                  <bgColor theme="9" tint="0.39994506668294322"/>
                </patternFill>
              </fill>
            </x14:dxf>
          </x14:cfRule>
          <xm:sqref>X4</xm:sqref>
        </x14:conditionalFormatting>
        <x14:conditionalFormatting xmlns:xm="http://schemas.microsoft.com/office/excel/2006/main">
          <x14:cfRule type="beginsWith" priority="27" operator="beginsWith" id="{87A9A735-6C86-459A-9F53-248DF36AB51C}">
            <xm:f>LEFT(U4,LEN("NO CUMPLE"))="NO CUMPLE"</xm:f>
            <x14:dxf>
              <fill>
                <patternFill patternType="gray0625">
                  <bgColor rgb="FFFF0000"/>
                </patternFill>
              </fill>
            </x14:dxf>
          </x14:cfRule>
          <x14:cfRule type="beginsWith" priority="28" operator="beginsWith" id="{2D73ED10-AD92-487E-90D5-3522C5804B06}">
            <xm:f>LEFT(U4,LEN("CUMPLE"))="CUMPLE"</xm:f>
            <x14:dxf>
              <fill>
                <patternFill patternType="gray0625">
                  <bgColor theme="9" tint="0.39994506668294322"/>
                </patternFill>
              </fill>
            </x14:dxf>
          </x14:cfRule>
          <xm:sqref>U4</xm:sqref>
        </x14:conditionalFormatting>
        <x14:conditionalFormatting xmlns:xm="http://schemas.microsoft.com/office/excel/2006/main">
          <x14:cfRule type="beginsWith" priority="25" operator="beginsWith" id="{47065EC0-E0AC-41F1-B0A6-34403FEEF90C}">
            <xm:f>LEFT(R4,LEN("NO CUMPLE"))="NO CUMPLE"</xm:f>
            <x14:dxf>
              <fill>
                <patternFill patternType="gray0625">
                  <bgColor rgb="FFFF0000"/>
                </patternFill>
              </fill>
            </x14:dxf>
          </x14:cfRule>
          <x14:cfRule type="beginsWith" priority="26" operator="beginsWith" id="{88CE0DE5-E987-4C9E-9FCF-DA1C1C684905}">
            <xm:f>LEFT(R4,LEN("CUMPLE"))="CUMPLE"</xm:f>
            <x14:dxf>
              <fill>
                <patternFill patternType="gray0625">
                  <bgColor theme="9" tint="0.39994506668294322"/>
                </patternFill>
              </fill>
            </x14:dxf>
          </x14:cfRule>
          <xm:sqref>R4</xm:sqref>
        </x14:conditionalFormatting>
        <x14:conditionalFormatting xmlns:xm="http://schemas.microsoft.com/office/excel/2006/main">
          <x14:cfRule type="beginsWith" priority="23" operator="beginsWith" id="{B0665DEA-A2C2-4879-947E-94933478AFB8}">
            <xm:f>LEFT(O4,LEN("NO CUMPLE"))="NO CUMPLE"</xm:f>
            <x14:dxf>
              <fill>
                <patternFill patternType="gray0625">
                  <bgColor rgb="FFFF0000"/>
                </patternFill>
              </fill>
            </x14:dxf>
          </x14:cfRule>
          <x14:cfRule type="beginsWith" priority="24" operator="beginsWith" id="{58D6AAC7-CF9B-4D88-A24A-6BE74D3A8FA7}">
            <xm:f>LEFT(O4,LEN("CUMPLE"))="CUMPLE"</xm:f>
            <x14:dxf>
              <fill>
                <patternFill patternType="gray0625">
                  <bgColor theme="9" tint="0.39994506668294322"/>
                </patternFill>
              </fill>
            </x14:dxf>
          </x14:cfRule>
          <xm:sqref>O4</xm:sqref>
        </x14:conditionalFormatting>
        <x14:conditionalFormatting xmlns:xm="http://schemas.microsoft.com/office/excel/2006/main">
          <x14:cfRule type="beginsWith" priority="21" operator="beginsWith" id="{153B26FC-2980-4B4C-9494-A3A475EAE7DE}">
            <xm:f>LEFT(I4,LEN("NO CUMPLE"))="NO CUMPLE"</xm:f>
            <x14:dxf>
              <fill>
                <patternFill patternType="gray0625">
                  <bgColor rgb="FFFF0000"/>
                </patternFill>
              </fill>
            </x14:dxf>
          </x14:cfRule>
          <x14:cfRule type="beginsWith" priority="22" operator="beginsWith" id="{6389E1CE-0177-4A48-87E5-CCB24459A64E}">
            <xm:f>LEFT(I4,LEN("CUMPLE"))="CUMPLE"</xm:f>
            <x14:dxf>
              <fill>
                <patternFill patternType="gray0625">
                  <bgColor theme="9" tint="0.39994506668294322"/>
                </patternFill>
              </fill>
            </x14:dxf>
          </x14:cfRule>
          <xm:sqref>I4</xm:sqref>
        </x14:conditionalFormatting>
        <x14:conditionalFormatting xmlns:xm="http://schemas.microsoft.com/office/excel/2006/main">
          <x14:cfRule type="beginsWith" priority="19" operator="beginsWith" id="{C3862811-15D7-4BB6-B5A3-F787A9BBA911}">
            <xm:f>LEFT(F4,LEN("NO CUMPLE"))="NO CUMPLE"</xm:f>
            <x14:dxf>
              <fill>
                <patternFill patternType="gray0625">
                  <bgColor rgb="FFFF0000"/>
                </patternFill>
              </fill>
            </x14:dxf>
          </x14:cfRule>
          <x14:cfRule type="beginsWith" priority="20" operator="beginsWith" id="{5CC1A755-E1FF-4C9C-A51B-C41D6E06C2F7}">
            <xm:f>LEFT(F4,LEN("CUMPLE"))="CUMPLE"</xm:f>
            <x14:dxf>
              <fill>
                <patternFill patternType="gray0625">
                  <bgColor theme="9" tint="0.39994506668294322"/>
                </patternFill>
              </fill>
            </x14:dxf>
          </x14:cfRule>
          <xm:sqref>F4</xm:sqref>
        </x14:conditionalFormatting>
        <x14:conditionalFormatting xmlns:xm="http://schemas.microsoft.com/office/excel/2006/main">
          <x14:cfRule type="beginsWith" priority="17" operator="beginsWith" id="{52EA3954-BB10-406F-A18F-692E1E6B2DA1}">
            <xm:f>LEFT(Z6,LEN("NO CUMPLE"))="NO CUMPLE"</xm:f>
            <x14:dxf>
              <fill>
                <patternFill patternType="gray0625">
                  <bgColor rgb="FFFF0000"/>
                </patternFill>
              </fill>
            </x14:dxf>
          </x14:cfRule>
          <x14:cfRule type="beginsWith" priority="18" operator="beginsWith" id="{BA95952E-7430-4057-BD58-9F99A89BF65F}">
            <xm:f>LEFT(Z6,LEN("CUMPLE"))="CUMPLE"</xm:f>
            <x14:dxf>
              <fill>
                <patternFill patternType="gray0625">
                  <bgColor theme="9" tint="0.39994506668294322"/>
                </patternFill>
              </fill>
            </x14:dxf>
          </x14:cfRule>
          <xm:sqref>Z6:Z37</xm:sqref>
        </x14:conditionalFormatting>
        <x14:conditionalFormatting xmlns:xm="http://schemas.microsoft.com/office/excel/2006/main">
          <x14:cfRule type="beginsWith" priority="15" operator="beginsWith" id="{B7C53251-7BEE-4618-997F-7CAE6AE0FE99}">
            <xm:f>LEFT(W6,LEN("NO CUMPLE"))="NO CUMPLE"</xm:f>
            <x14:dxf>
              <fill>
                <patternFill patternType="gray0625">
                  <bgColor rgb="FFFF0000"/>
                </patternFill>
              </fill>
            </x14:dxf>
          </x14:cfRule>
          <x14:cfRule type="beginsWith" priority="16" operator="beginsWith" id="{14C7726E-BD46-4BA2-8CE7-251C2BDD7412}">
            <xm:f>LEFT(W6,LEN("CUMPLE"))="CUMPLE"</xm:f>
            <x14:dxf>
              <fill>
                <patternFill patternType="gray0625">
                  <bgColor theme="9" tint="0.39994506668294322"/>
                </patternFill>
              </fill>
            </x14:dxf>
          </x14:cfRule>
          <xm:sqref>W6:W37</xm:sqref>
        </x14:conditionalFormatting>
        <x14:conditionalFormatting xmlns:xm="http://schemas.microsoft.com/office/excel/2006/main">
          <x14:cfRule type="beginsWith" priority="13" operator="beginsWith" id="{215044AA-9341-4D26-A410-13BEA80CC396}">
            <xm:f>LEFT(T6,LEN("NO CUMPLE"))="NO CUMPLE"</xm:f>
            <x14:dxf>
              <fill>
                <patternFill patternType="gray0625">
                  <bgColor rgb="FFFF0000"/>
                </patternFill>
              </fill>
            </x14:dxf>
          </x14:cfRule>
          <x14:cfRule type="beginsWith" priority="14" operator="beginsWith" id="{70F11C7D-B33F-4CCA-A0F5-A38B7D3C2381}">
            <xm:f>LEFT(T6,LEN("CUMPLE"))="CUMPLE"</xm:f>
            <x14:dxf>
              <fill>
                <patternFill patternType="gray0625">
                  <bgColor theme="9" tint="0.39994506668294322"/>
                </patternFill>
              </fill>
            </x14:dxf>
          </x14:cfRule>
          <xm:sqref>T6:T37</xm:sqref>
        </x14:conditionalFormatting>
        <x14:conditionalFormatting xmlns:xm="http://schemas.microsoft.com/office/excel/2006/main">
          <x14:cfRule type="beginsWith" priority="11" operator="beginsWith" id="{24C3B9B6-E3BE-4978-B84C-E0DC5DCED1CC}">
            <xm:f>LEFT(Q6,LEN("NO CUMPLE"))="NO CUMPLE"</xm:f>
            <x14:dxf>
              <fill>
                <patternFill patternType="gray0625">
                  <bgColor rgb="FFFF0000"/>
                </patternFill>
              </fill>
            </x14:dxf>
          </x14:cfRule>
          <x14:cfRule type="beginsWith" priority="12" operator="beginsWith" id="{584E4F4B-6F7F-4879-86A3-58CFC0B07EE3}">
            <xm:f>LEFT(Q6,LEN("CUMPLE"))="CUMPLE"</xm:f>
            <x14:dxf>
              <fill>
                <patternFill patternType="gray0625">
                  <bgColor theme="9" tint="0.39994506668294322"/>
                </patternFill>
              </fill>
            </x14:dxf>
          </x14:cfRule>
          <xm:sqref>Q6:Q37</xm:sqref>
        </x14:conditionalFormatting>
        <x14:conditionalFormatting xmlns:xm="http://schemas.microsoft.com/office/excel/2006/main">
          <x14:cfRule type="beginsWith" priority="9" operator="beginsWith" id="{52F34C81-8D0F-48D1-9436-2E2328D0FC8B}">
            <xm:f>LEFT(N6,LEN("NO CUMPLE"))="NO CUMPLE"</xm:f>
            <x14:dxf>
              <fill>
                <patternFill patternType="gray0625">
                  <bgColor rgb="FFFF0000"/>
                </patternFill>
              </fill>
            </x14:dxf>
          </x14:cfRule>
          <x14:cfRule type="beginsWith" priority="10" operator="beginsWith" id="{D718B953-0FDD-40A4-9632-3AA50D355006}">
            <xm:f>LEFT(N6,LEN("CUMPLE"))="CUMPLE"</xm:f>
            <x14:dxf>
              <fill>
                <patternFill patternType="gray0625">
                  <bgColor theme="9" tint="0.39994506668294322"/>
                </patternFill>
              </fill>
            </x14:dxf>
          </x14:cfRule>
          <xm:sqref>N6:N37</xm:sqref>
        </x14:conditionalFormatting>
        <x14:conditionalFormatting xmlns:xm="http://schemas.microsoft.com/office/excel/2006/main">
          <x14:cfRule type="beginsWith" priority="7" operator="beginsWith" id="{9883EE7B-F597-46B3-95CE-90533034C0A3}">
            <xm:f>LEFT(K6,LEN("NO CUMPLE"))="NO CUMPLE"</xm:f>
            <x14:dxf>
              <fill>
                <patternFill patternType="gray0625">
                  <bgColor rgb="FFFF0000"/>
                </patternFill>
              </fill>
            </x14:dxf>
          </x14:cfRule>
          <x14:cfRule type="beginsWith" priority="8" operator="beginsWith" id="{12BDDC08-1867-4872-A7FF-642C66E13567}">
            <xm:f>LEFT(K6,LEN("CUMPLE"))="CUMPLE"</xm:f>
            <x14:dxf>
              <fill>
                <patternFill patternType="gray0625">
                  <bgColor theme="9" tint="0.39994506668294322"/>
                </patternFill>
              </fill>
            </x14:dxf>
          </x14:cfRule>
          <xm:sqref>K6:K37</xm:sqref>
        </x14:conditionalFormatting>
        <x14:conditionalFormatting xmlns:xm="http://schemas.microsoft.com/office/excel/2006/main">
          <x14:cfRule type="beginsWith" priority="5" operator="beginsWith" id="{A0CF4269-0695-4104-80DD-6039A3D5F098}">
            <xm:f>LEFT(H6,LEN("NO CUMPLE"))="NO CUMPLE"</xm:f>
            <x14:dxf>
              <fill>
                <patternFill patternType="gray0625">
                  <bgColor rgb="FFFF0000"/>
                </patternFill>
              </fill>
            </x14:dxf>
          </x14:cfRule>
          <x14:cfRule type="beginsWith" priority="6" operator="beginsWith" id="{811C2D13-5BB4-4CF0-896A-A0570EAB840F}">
            <xm:f>LEFT(H6,LEN("CUMPLE"))="CUMPLE"</xm:f>
            <x14:dxf>
              <fill>
                <patternFill patternType="gray0625">
                  <bgColor theme="9" tint="0.39994506668294322"/>
                </patternFill>
              </fill>
            </x14:dxf>
          </x14:cfRule>
          <xm:sqref>H6:H37</xm:sqref>
        </x14:conditionalFormatting>
        <x14:conditionalFormatting xmlns:xm="http://schemas.microsoft.com/office/excel/2006/main">
          <x14:cfRule type="beginsWith" priority="3" operator="beginsWith" id="{25F0F03E-C795-4555-882F-CDF5809D5651}">
            <xm:f>LEFT(E6,LEN("NO CUMPLE"))="NO CUMPLE"</xm:f>
            <x14:dxf>
              <fill>
                <patternFill patternType="gray0625">
                  <bgColor rgb="FFFF0000"/>
                </patternFill>
              </fill>
            </x14:dxf>
          </x14:cfRule>
          <x14:cfRule type="beginsWith" priority="4" operator="beginsWith" id="{5F064992-6BEA-4840-9480-88DAF9A9FB0C}">
            <xm:f>LEFT(E6,LEN("CUMPLE"))="CUMPLE"</xm:f>
            <x14:dxf>
              <fill>
                <patternFill patternType="gray0625">
                  <bgColor theme="9" tint="0.39994506668294322"/>
                </patternFill>
              </fill>
            </x14:dxf>
          </x14:cfRule>
          <xm:sqref>E6:E37</xm:sqref>
        </x14:conditionalFormatting>
        <x14:conditionalFormatting xmlns:xm="http://schemas.microsoft.com/office/excel/2006/main">
          <x14:cfRule type="beginsWith" priority="1" operator="beginsWith" id="{6DACDD58-81A1-4531-AD5F-A4A2402B4C05}">
            <xm:f>LEFT(L4,LEN("NO CUMPLE"))="NO CUMPLE"</xm:f>
            <x14:dxf>
              <fill>
                <patternFill patternType="gray0625">
                  <bgColor rgb="FFFF0000"/>
                </patternFill>
              </fill>
            </x14:dxf>
          </x14:cfRule>
          <x14:cfRule type="beginsWith" priority="2" operator="beginsWith" id="{6A87489D-67A9-4EF8-B64C-19A52D73C247}">
            <xm:f>LEFT(L4,LEN("CUMPLE"))="CUMPLE"</xm:f>
            <x14:dxf>
              <fill>
                <patternFill patternType="gray0625">
                  <bgColor theme="9" tint="0.39994506668294322"/>
                </patternFill>
              </fill>
            </x14:dxf>
          </x14:cfRule>
          <xm:sqref>L4</xm:sqref>
        </x14:conditionalFormatting>
      </x14:conditionalFormatting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7"/>
  <sheetViews>
    <sheetView topLeftCell="J1" workbookViewId="0">
      <selection activeCell="R3" sqref="R3"/>
    </sheetView>
  </sheetViews>
  <sheetFormatPr baseColWidth="10" defaultColWidth="29.6640625" defaultRowHeight="11"/>
  <cols>
    <col min="1" max="1" width="55.5" style="1" customWidth="1"/>
    <col min="2" max="2" width="17.33203125" style="1" customWidth="1"/>
    <col min="3" max="3" width="39.6640625" style="1" customWidth="1"/>
    <col min="4" max="4" width="22" style="1" customWidth="1"/>
    <col min="5" max="5" width="32.1640625" style="1" customWidth="1"/>
    <col min="6" max="6" width="20" style="1" customWidth="1"/>
    <col min="7" max="7" width="26.83203125" style="1" customWidth="1"/>
    <col min="8" max="8" width="18.83203125" style="1" customWidth="1"/>
    <col min="9" max="9" width="24.5" style="1" customWidth="1"/>
    <col min="10" max="10" width="20.33203125" style="1" customWidth="1"/>
    <col min="11" max="11" width="24.5" style="1" customWidth="1"/>
    <col min="12" max="12" width="23.83203125" style="1" customWidth="1"/>
    <col min="13" max="13" width="24.5" style="1" customWidth="1"/>
    <col min="14" max="14" width="25.5" style="1" customWidth="1"/>
    <col min="15" max="15" width="24.5" style="1" customWidth="1"/>
    <col min="16" max="16" width="22.5" style="1" customWidth="1"/>
    <col min="17" max="17" width="24.5" style="1" customWidth="1"/>
    <col min="18" max="16384" width="29.6640625" style="1"/>
  </cols>
  <sheetData>
    <row r="1" spans="1:17" s="3" customFormat="1" ht="41.5" customHeight="1" thickBot="1">
      <c r="A1" s="12" t="s">
        <v>59</v>
      </c>
      <c r="B1" s="62" t="s">
        <v>70</v>
      </c>
      <c r="C1" s="55" t="str">
        <f>+'FICHA TECNICA EQUIPO'!F1</f>
        <v>MENDOZA EQUIPOS</v>
      </c>
      <c r="D1" s="68" t="s">
        <v>81</v>
      </c>
      <c r="E1" s="30" t="str">
        <f>+'FICHA TECNICA EQUIPO'!I1</f>
        <v>SERLECOM</v>
      </c>
      <c r="F1" s="28" t="s">
        <v>82</v>
      </c>
      <c r="G1" s="30" t="str">
        <f>+'FICHA TECNICA EQUIPO'!L1</f>
        <v>UNIPLES</v>
      </c>
      <c r="H1" s="28" t="s">
        <v>83</v>
      </c>
      <c r="I1" s="30" t="str">
        <f>+'FICHA TECNICA EQUIPO'!O1</f>
        <v>UT ELEMOVIL</v>
      </c>
      <c r="J1" s="28" t="s">
        <v>84</v>
      </c>
      <c r="K1" s="30" t="str">
        <f>+'FICHA TECNICA EQUIPO'!R1</f>
        <v>WM WIRELESS</v>
      </c>
      <c r="L1" s="28" t="s">
        <v>85</v>
      </c>
      <c r="M1" s="30" t="str">
        <f>+'FICHA TECNICA EQUIPO'!U1</f>
        <v>XDC</v>
      </c>
      <c r="N1" s="28" t="s">
        <v>86</v>
      </c>
      <c r="O1" s="30" t="str">
        <f>+'FICHA TECNICA EQUIPO'!X1</f>
        <v>YINA PAOLA LOMBANA</v>
      </c>
      <c r="P1" s="28" t="s">
        <v>87</v>
      </c>
      <c r="Q1" s="30" t="str">
        <f>'FICHA TECNICA EQUIPO'!AA1</f>
        <v>ISEC</v>
      </c>
    </row>
    <row r="2" spans="1:17" s="2" customFormat="1" ht="17">
      <c r="A2" s="27" t="s">
        <v>286</v>
      </c>
      <c r="B2" s="63" t="s">
        <v>88</v>
      </c>
      <c r="C2" s="56" t="str">
        <f>+'FICHA TECNICA EQUIPO'!F2</f>
        <v>MENDOZA EQUIPOS</v>
      </c>
      <c r="D2" s="69" t="s">
        <v>88</v>
      </c>
      <c r="E2" s="30" t="str">
        <f>+'FICHA TECNICA EQUIPO'!I2</f>
        <v>SERLECOM</v>
      </c>
      <c r="F2" s="29" t="s">
        <v>88</v>
      </c>
      <c r="G2" s="30" t="str">
        <f>+'FICHA TECNICA EQUIPO'!L2</f>
        <v>UNIPLES</v>
      </c>
      <c r="H2" s="29" t="s">
        <v>88</v>
      </c>
      <c r="I2" s="30" t="str">
        <f>+'FICHA TECNICA EQUIPO'!O2</f>
        <v>ELCTROCOM Y MOVILTRONIX</v>
      </c>
      <c r="J2" s="29" t="s">
        <v>88</v>
      </c>
      <c r="K2" s="30" t="str">
        <f>+'FICHA TECNICA EQUIPO'!R2</f>
        <v>WM WIRELESS</v>
      </c>
      <c r="L2" s="29" t="s">
        <v>88</v>
      </c>
      <c r="M2" s="30" t="str">
        <f>+'FICHA TECNICA EQUIPO'!U2</f>
        <v>XOREX DE COLOMBIA</v>
      </c>
      <c r="N2" s="29" t="s">
        <v>88</v>
      </c>
      <c r="O2" s="30" t="str">
        <f>+'FICHA TECNICA EQUIPO'!X2</f>
        <v>YINA PAOLA LOMBANA</v>
      </c>
      <c r="P2" s="29" t="s">
        <v>88</v>
      </c>
      <c r="Q2" s="30" t="str">
        <f>'FICHA TECNICA EQUIPO'!AA2</f>
        <v>ISEC</v>
      </c>
    </row>
    <row r="3" spans="1:17" s="2" customFormat="1" ht="102" customHeight="1">
      <c r="A3" s="179" t="s">
        <v>291</v>
      </c>
      <c r="B3" s="171" t="s">
        <v>293</v>
      </c>
      <c r="C3" s="52" t="str">
        <f>+IF(AND(B6="CUMPLE",B7="CUMPLE",B9="CUMPLE",B10="CUMPLE",B11="CUMPLE"),"CUMPLE","NO CUMPLE")</f>
        <v>NO CUMPLE</v>
      </c>
      <c r="D3" s="171" t="s">
        <v>293</v>
      </c>
      <c r="E3" s="52" t="str">
        <f>+IF(AND(D6="CUMPLE",D7="CUMPLE",D9="CUMPLE",D10="CUMPLE",D11="CUMPLE"),"CUMPLE","NO CUMPLE")</f>
        <v>NO CUMPLE</v>
      </c>
      <c r="F3" s="171" t="s">
        <v>293</v>
      </c>
      <c r="G3" s="52" t="str">
        <f>+IF(AND(F6="CUMPLE",F7="CUMPLE",F9="CUMPLE",F10="CUMPLE",F11="CUMPLE"),"CUMPLE","NO CUMPLE")</f>
        <v>NO CUMPLE</v>
      </c>
      <c r="H3" s="171" t="s">
        <v>293</v>
      </c>
      <c r="I3" s="52" t="str">
        <f>+IF(AND(H6="CUMPLE",H7="CUMPLE",H9="CUMPLE",H10="CUMPLE",H11="CUMPLE"),"CUMPLE","NO CUMPLE")</f>
        <v>NO CUMPLE</v>
      </c>
      <c r="J3" s="171" t="s">
        <v>293</v>
      </c>
      <c r="K3" s="52" t="str">
        <f>+IF(AND(J6="CUMPLE",J7="CUMPLE",J9="CUMPLE",J10="CUMPLE",J11="CUMPLE"),"CUMPLE","NO CUMPLE")</f>
        <v>NO CUMPLE</v>
      </c>
      <c r="L3" s="171" t="s">
        <v>293</v>
      </c>
      <c r="M3" s="52" t="str">
        <f>+IF(AND(L6="CUMPLE",L7="CUMPLE",L9="CUMPLE",L10="CUMPLE",L11="CUMPLE"),"CUMPLE","NO CUMPLE")</f>
        <v>CUMPLE</v>
      </c>
      <c r="N3" s="171" t="s">
        <v>293</v>
      </c>
      <c r="O3" s="52" t="str">
        <f>+IF(AND(N6="CUMPLE",N7="CUMPLE",N9="CUMPLE",N10="CUMPLE",N11="CUMPLE"),"CUMPLE","NO CUMPLE")</f>
        <v>NO CUMPLE</v>
      </c>
      <c r="P3" s="171" t="s">
        <v>293</v>
      </c>
      <c r="Q3" s="71" t="str">
        <f>+IF(AND(P6="CUMPLE",P7="CUMPLE",P9="CUMPLE",P10="CUMPLE",P11="CUMPLE",P12="CUMPLE",),"CUMPLE","NO CUMPLE")</f>
        <v>NO CUMPLE</v>
      </c>
    </row>
    <row r="4" spans="1:17" ht="21" customHeight="1">
      <c r="A4" s="25" t="s">
        <v>290</v>
      </c>
      <c r="B4" s="64" t="s">
        <v>69</v>
      </c>
      <c r="C4" s="58" t="s">
        <v>72</v>
      </c>
      <c r="D4" s="70" t="s">
        <v>69</v>
      </c>
      <c r="E4" s="21" t="s">
        <v>72</v>
      </c>
      <c r="F4" s="20" t="s">
        <v>69</v>
      </c>
      <c r="G4" s="21" t="s">
        <v>72</v>
      </c>
      <c r="H4" s="20" t="s">
        <v>69</v>
      </c>
      <c r="I4" s="21" t="s">
        <v>72</v>
      </c>
      <c r="J4" s="20" t="s">
        <v>69</v>
      </c>
      <c r="K4" s="21" t="s">
        <v>72</v>
      </c>
      <c r="L4" s="20" t="s">
        <v>69</v>
      </c>
      <c r="M4" s="21" t="s">
        <v>72</v>
      </c>
      <c r="N4" s="20" t="s">
        <v>69</v>
      </c>
      <c r="O4" s="21" t="s">
        <v>72</v>
      </c>
      <c r="P4" s="20" t="s">
        <v>69</v>
      </c>
      <c r="Q4" s="21" t="s">
        <v>72</v>
      </c>
    </row>
    <row r="5" spans="1:17" s="2" customFormat="1" ht="102" customHeight="1">
      <c r="A5" s="178" t="s">
        <v>287</v>
      </c>
      <c r="B5" s="65" t="s">
        <v>109</v>
      </c>
      <c r="C5" s="71" t="s">
        <v>294</v>
      </c>
      <c r="D5" s="65" t="s">
        <v>109</v>
      </c>
      <c r="E5" s="71" t="s">
        <v>294</v>
      </c>
      <c r="F5" s="52" t="s">
        <v>104</v>
      </c>
      <c r="G5" s="71" t="s">
        <v>292</v>
      </c>
      <c r="H5" s="52" t="s">
        <v>104</v>
      </c>
      <c r="I5" s="71" t="s">
        <v>292</v>
      </c>
      <c r="J5" s="65" t="s">
        <v>109</v>
      </c>
      <c r="K5" s="71" t="s">
        <v>294</v>
      </c>
      <c r="L5" s="52" t="s">
        <v>104</v>
      </c>
      <c r="M5" s="71" t="s">
        <v>292</v>
      </c>
      <c r="N5" s="52" t="s">
        <v>104</v>
      </c>
      <c r="O5" s="71" t="s">
        <v>292</v>
      </c>
      <c r="P5" s="65" t="s">
        <v>109</v>
      </c>
      <c r="Q5" s="71" t="s">
        <v>294</v>
      </c>
    </row>
    <row r="6" spans="1:17" ht="144">
      <c r="A6" s="26" t="s">
        <v>288</v>
      </c>
      <c r="B6" s="65" t="s">
        <v>109</v>
      </c>
      <c r="C6" s="59" t="s">
        <v>110</v>
      </c>
      <c r="D6" s="57" t="s">
        <v>109</v>
      </c>
      <c r="E6" s="47" t="s">
        <v>123</v>
      </c>
      <c r="F6" s="52" t="s">
        <v>104</v>
      </c>
      <c r="G6" s="10"/>
      <c r="H6" s="52" t="s">
        <v>104</v>
      </c>
      <c r="I6" s="10"/>
      <c r="J6" s="52" t="s">
        <v>109</v>
      </c>
      <c r="K6" s="49" t="s">
        <v>264</v>
      </c>
      <c r="L6" s="52" t="s">
        <v>104</v>
      </c>
      <c r="M6" s="10"/>
      <c r="N6" s="52" t="s">
        <v>104</v>
      </c>
      <c r="O6" s="10"/>
      <c r="P6" s="52" t="s">
        <v>109</v>
      </c>
      <c r="Q6" s="49" t="s">
        <v>153</v>
      </c>
    </row>
    <row r="7" spans="1:17" ht="96">
      <c r="A7" s="26" t="s">
        <v>80</v>
      </c>
      <c r="B7" s="65" t="s">
        <v>111</v>
      </c>
      <c r="C7" s="59" t="s">
        <v>146</v>
      </c>
      <c r="D7" s="57" t="s">
        <v>109</v>
      </c>
      <c r="E7" s="49" t="s">
        <v>269</v>
      </c>
      <c r="F7" s="52" t="s">
        <v>104</v>
      </c>
      <c r="G7" s="10"/>
      <c r="H7" s="52" t="s">
        <v>104</v>
      </c>
      <c r="I7" s="10"/>
      <c r="J7" s="52" t="s">
        <v>109</v>
      </c>
      <c r="K7" s="45" t="s">
        <v>263</v>
      </c>
      <c r="L7" s="52" t="s">
        <v>104</v>
      </c>
      <c r="M7" s="10"/>
      <c r="N7" s="52" t="s">
        <v>104</v>
      </c>
      <c r="O7" s="10"/>
      <c r="P7" s="52" t="s">
        <v>109</v>
      </c>
      <c r="Q7" s="45" t="s">
        <v>144</v>
      </c>
    </row>
    <row r="8" spans="1:17">
      <c r="A8" s="25" t="s">
        <v>289</v>
      </c>
      <c r="B8" s="66"/>
      <c r="C8" s="54"/>
      <c r="D8" s="53"/>
      <c r="E8" s="53"/>
      <c r="F8" s="53"/>
      <c r="G8" s="53"/>
      <c r="H8" s="53"/>
      <c r="I8" s="53"/>
      <c r="J8" s="53"/>
      <c r="K8" s="53"/>
      <c r="L8" s="53"/>
      <c r="M8" s="53"/>
      <c r="N8" s="53"/>
      <c r="O8" s="53"/>
      <c r="P8" s="53"/>
      <c r="Q8" s="54"/>
    </row>
    <row r="9" spans="1:17" ht="84">
      <c r="A9" s="26" t="s">
        <v>76</v>
      </c>
      <c r="B9" s="65" t="s">
        <v>104</v>
      </c>
      <c r="C9" s="60"/>
      <c r="D9" s="57" t="s">
        <v>124</v>
      </c>
      <c r="E9" s="10"/>
      <c r="F9" s="52" t="s">
        <v>104</v>
      </c>
      <c r="G9" s="10"/>
      <c r="H9" s="52" t="s">
        <v>109</v>
      </c>
      <c r="I9" s="38" t="s">
        <v>265</v>
      </c>
      <c r="J9" s="52" t="s">
        <v>104</v>
      </c>
      <c r="K9" s="10"/>
      <c r="L9" s="52" t="s">
        <v>104</v>
      </c>
      <c r="M9" s="10"/>
      <c r="N9" s="52" t="s">
        <v>109</v>
      </c>
      <c r="O9" s="46" t="s">
        <v>150</v>
      </c>
      <c r="P9" s="52" t="s">
        <v>104</v>
      </c>
      <c r="Q9" s="10"/>
    </row>
    <row r="10" spans="1:17" ht="42">
      <c r="A10" s="26" t="s">
        <v>77</v>
      </c>
      <c r="B10" s="65" t="s">
        <v>109</v>
      </c>
      <c r="C10" s="60" t="s">
        <v>147</v>
      </c>
      <c r="D10" s="57" t="s">
        <v>124</v>
      </c>
      <c r="E10" s="10"/>
      <c r="F10" s="52" t="s">
        <v>104</v>
      </c>
      <c r="G10" s="10"/>
      <c r="H10" s="52" t="s">
        <v>104</v>
      </c>
      <c r="I10" s="10"/>
      <c r="J10" s="52" t="s">
        <v>104</v>
      </c>
      <c r="K10" s="10"/>
      <c r="L10" s="52" t="s">
        <v>104</v>
      </c>
      <c r="M10" s="10"/>
      <c r="N10" s="52" t="s">
        <v>109</v>
      </c>
      <c r="O10" s="46" t="s">
        <v>152</v>
      </c>
      <c r="P10" s="52" t="s">
        <v>104</v>
      </c>
      <c r="Q10" s="10"/>
    </row>
    <row r="11" spans="1:17" ht="108">
      <c r="A11" s="26" t="s">
        <v>78</v>
      </c>
      <c r="B11" s="65" t="s">
        <v>104</v>
      </c>
      <c r="C11" s="60"/>
      <c r="D11" s="57" t="s">
        <v>111</v>
      </c>
      <c r="E11" s="46" t="s">
        <v>268</v>
      </c>
      <c r="F11" s="52" t="s">
        <v>109</v>
      </c>
      <c r="G11" s="48" t="s">
        <v>267</v>
      </c>
      <c r="H11" s="52" t="s">
        <v>109</v>
      </c>
      <c r="I11" s="46" t="s">
        <v>266</v>
      </c>
      <c r="J11" s="52" t="s">
        <v>104</v>
      </c>
      <c r="K11" s="10"/>
      <c r="L11" s="52" t="s">
        <v>104</v>
      </c>
      <c r="M11" s="10"/>
      <c r="N11" s="52" t="s">
        <v>109</v>
      </c>
      <c r="O11" s="46" t="s">
        <v>151</v>
      </c>
      <c r="P11" s="52" t="s">
        <v>104</v>
      </c>
      <c r="Q11" s="10"/>
    </row>
    <row r="12" spans="1:17" ht="43" thickBot="1">
      <c r="A12" s="26" t="s">
        <v>79</v>
      </c>
      <c r="B12" s="67" t="s">
        <v>104</v>
      </c>
      <c r="C12" s="61"/>
      <c r="D12" s="57" t="s">
        <v>124</v>
      </c>
      <c r="E12" s="24"/>
      <c r="F12" s="52" t="s">
        <v>104</v>
      </c>
      <c r="G12" s="165" t="s">
        <v>127</v>
      </c>
      <c r="H12" s="52" t="s">
        <v>104</v>
      </c>
      <c r="I12" s="24"/>
      <c r="J12" s="52" t="s">
        <v>104</v>
      </c>
      <c r="K12" s="24"/>
      <c r="L12" s="52" t="s">
        <v>104</v>
      </c>
      <c r="M12" s="24"/>
      <c r="N12" s="52" t="s">
        <v>104</v>
      </c>
      <c r="O12" s="24"/>
      <c r="P12" s="52" t="s">
        <v>104</v>
      </c>
      <c r="Q12" s="24"/>
    </row>
    <row r="23" spans="11:11">
      <c r="K23" s="1" t="s">
        <v>104</v>
      </c>
    </row>
    <row r="24" spans="11:11">
      <c r="K24" s="1" t="s">
        <v>104</v>
      </c>
    </row>
    <row r="25" spans="11:11">
      <c r="K25" s="1" t="s">
        <v>104</v>
      </c>
    </row>
    <row r="27" spans="11:11">
      <c r="K27" s="1" t="str">
        <f>+IF(AND(K23="CUMPLE",K24="CUMPLE",K25="CUMPLE"),"CUMPLE","NO CUMPLE")</f>
        <v>CUMPLE</v>
      </c>
    </row>
  </sheetData>
  <pageMargins left="0.7" right="0.7" top="0.75" bottom="0.75" header="0.3" footer="0.3"/>
  <pageSetup orientation="portrait" horizontalDpi="4294967292" verticalDpi="4294967292"/>
  <drawing r:id="rId1"/>
  <extLst>
    <ext xmlns:x14="http://schemas.microsoft.com/office/spreadsheetml/2009/9/main" uri="{78C0D931-6437-407d-A8EE-F0AAD7539E65}">
      <x14:conditionalFormattings>
        <x14:conditionalFormatting xmlns:xm="http://schemas.microsoft.com/office/excel/2006/main">
          <x14:cfRule type="beginsWith" priority="83" operator="beginsWith" id="{D3D9C5D5-6197-4334-A09E-5DD57084A7F5}">
            <xm:f>LEFT(B6,LEN("NO CUMPLE"))="NO CUMPLE"</xm:f>
            <x14:dxf>
              <fill>
                <patternFill patternType="gray0625">
                  <bgColor rgb="FFFF0000"/>
                </patternFill>
              </fill>
            </x14:dxf>
          </x14:cfRule>
          <x14:cfRule type="beginsWith" priority="84" operator="beginsWith" id="{07A615CF-9F37-4381-B297-5E4DF4F0A3DF}">
            <xm:f>LEFT(B6,LEN("CUMPLE"))="CUMPLE"</xm:f>
            <x14:dxf>
              <fill>
                <patternFill patternType="gray0625">
                  <bgColor theme="9" tint="0.39994506668294322"/>
                </patternFill>
              </fill>
            </x14:dxf>
          </x14:cfRule>
          <xm:sqref>B6:B12</xm:sqref>
        </x14:conditionalFormatting>
        <x14:conditionalFormatting xmlns:xm="http://schemas.microsoft.com/office/excel/2006/main">
          <x14:cfRule type="beginsWith" priority="111" operator="beginsWith" id="{7777EEC0-4BBE-4E19-A429-5B5AD3E0541C}">
            <xm:f>LEFT(D7,LEN("NO CUMPLE"))="NO CUMPLE"</xm:f>
            <x14:dxf>
              <fill>
                <patternFill patternType="gray0625">
                  <bgColor rgb="FFFF0000"/>
                </patternFill>
              </fill>
            </x14:dxf>
          </x14:cfRule>
          <x14:cfRule type="beginsWith" priority="112" operator="beginsWith" id="{62FE7009-B26D-4052-B8BB-517B36634367}">
            <xm:f>LEFT(D7,LEN("CUMPLE"))="CUMPLE"</xm:f>
            <x14:dxf>
              <fill>
                <patternFill patternType="gray0625">
                  <bgColor theme="9" tint="0.39994506668294322"/>
                </patternFill>
              </fill>
            </x14:dxf>
          </x14:cfRule>
          <xm:sqref>D7 D9:D12</xm:sqref>
        </x14:conditionalFormatting>
        <x14:conditionalFormatting xmlns:xm="http://schemas.microsoft.com/office/excel/2006/main">
          <x14:cfRule type="beginsWith" priority="109" operator="beginsWith" id="{2E5D1288-0DD9-4D1E-8561-8CBD034A2223}">
            <xm:f>LEFT(D6,LEN("NO CUMPLE"))="NO CUMPLE"</xm:f>
            <x14:dxf>
              <fill>
                <patternFill patternType="gray0625">
                  <bgColor rgb="FFFF0000"/>
                </patternFill>
              </fill>
            </x14:dxf>
          </x14:cfRule>
          <x14:cfRule type="beginsWith" priority="110" operator="beginsWith" id="{6C5D931E-4DE1-46C0-B7B3-45CDF3D08B72}">
            <xm:f>LEFT(D6,LEN("CUMPLE"))="CUMPLE"</xm:f>
            <x14:dxf>
              <fill>
                <patternFill patternType="gray0625">
                  <bgColor theme="9" tint="0.39994506668294322"/>
                </patternFill>
              </fill>
            </x14:dxf>
          </x14:cfRule>
          <xm:sqref>D6</xm:sqref>
        </x14:conditionalFormatting>
        <x14:conditionalFormatting xmlns:xm="http://schemas.microsoft.com/office/excel/2006/main">
          <x14:cfRule type="beginsWith" priority="91" operator="beginsWith" id="{019E37F4-9913-4AF5-8774-83ED373B47F0}">
            <xm:f>LEFT(L6,LEN("NO CUMPLE"))="NO CUMPLE"</xm:f>
            <x14:dxf>
              <fill>
                <patternFill patternType="gray0625">
                  <bgColor rgb="FFFF0000"/>
                </patternFill>
              </fill>
            </x14:dxf>
          </x14:cfRule>
          <x14:cfRule type="beginsWith" priority="92" operator="beginsWith" id="{4A6FE6BE-76C9-4550-8935-B5D6EB261BED}">
            <xm:f>LEFT(L6,LEN("CUMPLE"))="CUMPLE"</xm:f>
            <x14:dxf>
              <fill>
                <patternFill patternType="gray0625">
                  <bgColor theme="9" tint="0.39994506668294322"/>
                </patternFill>
              </fill>
            </x14:dxf>
          </x14:cfRule>
          <xm:sqref>L6:L7 L9:L12</xm:sqref>
        </x14:conditionalFormatting>
        <x14:conditionalFormatting xmlns:xm="http://schemas.microsoft.com/office/excel/2006/main">
          <x14:cfRule type="beginsWith" priority="89" operator="beginsWith" id="{E4084DF7-9F4E-4857-8797-C043B3F3E984}">
            <xm:f>LEFT(J6,LEN("NO CUMPLE"))="NO CUMPLE"</xm:f>
            <x14:dxf>
              <fill>
                <patternFill patternType="gray0625">
                  <bgColor rgb="FFFF0000"/>
                </patternFill>
              </fill>
            </x14:dxf>
          </x14:cfRule>
          <x14:cfRule type="beginsWith" priority="90" operator="beginsWith" id="{022EE878-7E7D-4121-94A7-05459B773003}">
            <xm:f>LEFT(J6,LEN("CUMPLE"))="CUMPLE"</xm:f>
            <x14:dxf>
              <fill>
                <patternFill patternType="gray0625">
                  <bgColor theme="9" tint="0.39994506668294322"/>
                </patternFill>
              </fill>
            </x14:dxf>
          </x14:cfRule>
          <xm:sqref>J6:J7 J9:J12</xm:sqref>
        </x14:conditionalFormatting>
        <x14:conditionalFormatting xmlns:xm="http://schemas.microsoft.com/office/excel/2006/main">
          <x14:cfRule type="beginsWith" priority="87" operator="beginsWith" id="{3836A764-DDFC-4524-9E57-514B6EE14D8B}">
            <xm:f>LEFT(H6,LEN("NO CUMPLE"))="NO CUMPLE"</xm:f>
            <x14:dxf>
              <fill>
                <patternFill patternType="gray0625">
                  <bgColor rgb="FFFF0000"/>
                </patternFill>
              </fill>
            </x14:dxf>
          </x14:cfRule>
          <x14:cfRule type="beginsWith" priority="88" operator="beginsWith" id="{C29ED0AF-F603-4E9B-8527-482C86EE72B6}">
            <xm:f>LEFT(H6,LEN("CUMPLE"))="CUMPLE"</xm:f>
            <x14:dxf>
              <fill>
                <patternFill patternType="gray0625">
                  <bgColor theme="9" tint="0.39994506668294322"/>
                </patternFill>
              </fill>
            </x14:dxf>
          </x14:cfRule>
          <xm:sqref>H6:H7 H9:H12</xm:sqref>
        </x14:conditionalFormatting>
        <x14:conditionalFormatting xmlns:xm="http://schemas.microsoft.com/office/excel/2006/main">
          <x14:cfRule type="beginsWith" priority="85" operator="beginsWith" id="{87E7568C-A4E9-418E-9398-F7D6F59F647A}">
            <xm:f>LEFT(F6,LEN("NO CUMPLE"))="NO CUMPLE"</xm:f>
            <x14:dxf>
              <fill>
                <patternFill patternType="gray0625">
                  <bgColor rgb="FFFF0000"/>
                </patternFill>
              </fill>
            </x14:dxf>
          </x14:cfRule>
          <x14:cfRule type="beginsWith" priority="86" operator="beginsWith" id="{4E4CCC63-2CDC-4DDF-92C2-6046E23E466E}">
            <xm:f>LEFT(F6,LEN("CUMPLE"))="CUMPLE"</xm:f>
            <x14:dxf>
              <fill>
                <patternFill patternType="gray0625">
                  <bgColor theme="9" tint="0.39994506668294322"/>
                </patternFill>
              </fill>
            </x14:dxf>
          </x14:cfRule>
          <xm:sqref>F6:F7 F9:F12</xm:sqref>
        </x14:conditionalFormatting>
        <x14:conditionalFormatting xmlns:xm="http://schemas.microsoft.com/office/excel/2006/main">
          <x14:cfRule type="beginsWith" priority="95" operator="beginsWith" id="{8FA55ED8-693E-4DCA-8B29-D99D8FE8952F}">
            <xm:f>LEFT(P6,LEN("NO CUMPLE"))="NO CUMPLE"</xm:f>
            <x14:dxf>
              <fill>
                <patternFill patternType="gray0625">
                  <bgColor rgb="FFFF0000"/>
                </patternFill>
              </fill>
            </x14:dxf>
          </x14:cfRule>
          <x14:cfRule type="beginsWith" priority="96" operator="beginsWith" id="{B2859C98-3D76-489F-BCD1-06A5507CCDC3}">
            <xm:f>LEFT(P6,LEN("CUMPLE"))="CUMPLE"</xm:f>
            <x14:dxf>
              <fill>
                <patternFill patternType="gray0625">
                  <bgColor theme="9" tint="0.39994506668294322"/>
                </patternFill>
              </fill>
            </x14:dxf>
          </x14:cfRule>
          <xm:sqref>P6:P7 P9:P12</xm:sqref>
        </x14:conditionalFormatting>
        <x14:conditionalFormatting xmlns:xm="http://schemas.microsoft.com/office/excel/2006/main">
          <x14:cfRule type="beginsWith" priority="93" operator="beginsWith" id="{C75337BA-2E44-485C-8F1E-E4B09B93A5E7}">
            <xm:f>LEFT(N6,LEN("NO CUMPLE"))="NO CUMPLE"</xm:f>
            <x14:dxf>
              <fill>
                <patternFill patternType="gray0625">
                  <bgColor rgb="FFFF0000"/>
                </patternFill>
              </fill>
            </x14:dxf>
          </x14:cfRule>
          <x14:cfRule type="beginsWith" priority="94" operator="beginsWith" id="{EDF4AC5F-E562-459F-AAAE-917E91A20D8E}">
            <xm:f>LEFT(N6,LEN("CUMPLE"))="CUMPLE"</xm:f>
            <x14:dxf>
              <fill>
                <patternFill patternType="gray0625">
                  <bgColor theme="9" tint="0.39994506668294322"/>
                </patternFill>
              </fill>
            </x14:dxf>
          </x14:cfRule>
          <xm:sqref>N6:N7 N9:N12</xm:sqref>
        </x14:conditionalFormatting>
        <x14:conditionalFormatting xmlns:xm="http://schemas.microsoft.com/office/excel/2006/main">
          <x14:cfRule type="beginsWith" priority="65" operator="beginsWith" id="{F40094E7-22F9-4CEC-9FDF-6FD669AAC35E}">
            <xm:f>LEFT(M3,LEN("NO CUMPLE"))="NO CUMPLE"</xm:f>
            <x14:dxf>
              <fill>
                <patternFill patternType="gray0625">
                  <bgColor rgb="FFFF0000"/>
                </patternFill>
              </fill>
            </x14:dxf>
          </x14:cfRule>
          <x14:cfRule type="beginsWith" priority="66" operator="beginsWith" id="{ECA5C5CC-A331-4662-A64F-480148A3F217}">
            <xm:f>LEFT(M3,LEN("CUMPLE"))="CUMPLE"</xm:f>
            <x14:dxf>
              <fill>
                <patternFill patternType="gray0625">
                  <bgColor theme="9" tint="0.39994506668294322"/>
                </patternFill>
              </fill>
            </x14:dxf>
          </x14:cfRule>
          <xm:sqref>M3</xm:sqref>
        </x14:conditionalFormatting>
        <x14:conditionalFormatting xmlns:xm="http://schemas.microsoft.com/office/excel/2006/main">
          <x14:cfRule type="beginsWith" priority="67" operator="beginsWith" id="{A2416EE5-08F5-492F-82C9-053E84DC7B0E}">
            <xm:f>LEFT(Q3,LEN("NO CUMPLE"))="NO CUMPLE"</xm:f>
            <x14:dxf>
              <fill>
                <patternFill patternType="gray0625">
                  <bgColor rgb="FFFF0000"/>
                </patternFill>
              </fill>
            </x14:dxf>
          </x14:cfRule>
          <x14:cfRule type="beginsWith" priority="68" operator="beginsWith" id="{D43BAC92-5B3C-498E-884A-E5C251383EBE}">
            <xm:f>LEFT(Q3,LEN("CUMPLE"))="CUMPLE"</xm:f>
            <x14:dxf>
              <fill>
                <patternFill patternType="gray0625">
                  <bgColor theme="9" tint="0.39994506668294322"/>
                </patternFill>
              </fill>
            </x14:dxf>
          </x14:cfRule>
          <xm:sqref>Q3</xm:sqref>
        </x14:conditionalFormatting>
        <x14:conditionalFormatting xmlns:xm="http://schemas.microsoft.com/office/excel/2006/main">
          <x14:cfRule type="beginsWith" priority="63" operator="beginsWith" id="{C4C12D2B-12D8-43AE-B0C8-FDCC6BFD005E}">
            <xm:f>LEFT(O3,LEN("NO CUMPLE"))="NO CUMPLE"</xm:f>
            <x14:dxf>
              <fill>
                <patternFill patternType="gray0625">
                  <bgColor rgb="FFFF0000"/>
                </patternFill>
              </fill>
            </x14:dxf>
          </x14:cfRule>
          <x14:cfRule type="beginsWith" priority="64" operator="beginsWith" id="{EDF7702A-92CB-46E6-8D95-7804D4976232}">
            <xm:f>LEFT(O3,LEN("CUMPLE"))="CUMPLE"</xm:f>
            <x14:dxf>
              <fill>
                <patternFill patternType="gray0625">
                  <bgColor theme="9" tint="0.39994506668294322"/>
                </patternFill>
              </fill>
            </x14:dxf>
          </x14:cfRule>
          <xm:sqref>O3</xm:sqref>
        </x14:conditionalFormatting>
        <x14:conditionalFormatting xmlns:xm="http://schemas.microsoft.com/office/excel/2006/main">
          <x14:cfRule type="beginsWith" priority="61" operator="beginsWith" id="{D84F61DB-156F-4F9F-A8E9-14538D5D474D}">
            <xm:f>LEFT(K3,LEN("NO CUMPLE"))="NO CUMPLE"</xm:f>
            <x14:dxf>
              <fill>
                <patternFill patternType="gray0625">
                  <bgColor rgb="FFFF0000"/>
                </patternFill>
              </fill>
            </x14:dxf>
          </x14:cfRule>
          <x14:cfRule type="beginsWith" priority="62" operator="beginsWith" id="{3199DC8E-EC70-40BF-833E-80CACE9B1213}">
            <xm:f>LEFT(K3,LEN("CUMPLE"))="CUMPLE"</xm:f>
            <x14:dxf>
              <fill>
                <patternFill patternType="gray0625">
                  <bgColor theme="9" tint="0.39994506668294322"/>
                </patternFill>
              </fill>
            </x14:dxf>
          </x14:cfRule>
          <xm:sqref>K3</xm:sqref>
        </x14:conditionalFormatting>
        <x14:conditionalFormatting xmlns:xm="http://schemas.microsoft.com/office/excel/2006/main">
          <x14:cfRule type="beginsWith" priority="59" operator="beginsWith" id="{FDA60467-4D13-4669-BCF0-C61FDBF75945}">
            <xm:f>LEFT(I3,LEN("NO CUMPLE"))="NO CUMPLE"</xm:f>
            <x14:dxf>
              <fill>
                <patternFill patternType="gray0625">
                  <bgColor rgb="FFFF0000"/>
                </patternFill>
              </fill>
            </x14:dxf>
          </x14:cfRule>
          <x14:cfRule type="beginsWith" priority="60" operator="beginsWith" id="{6212ACA0-2F70-4B1D-91F2-00063E0D4C0A}">
            <xm:f>LEFT(I3,LEN("CUMPLE"))="CUMPLE"</xm:f>
            <x14:dxf>
              <fill>
                <patternFill patternType="gray0625">
                  <bgColor theme="9" tint="0.39994506668294322"/>
                </patternFill>
              </fill>
            </x14:dxf>
          </x14:cfRule>
          <xm:sqref>I3</xm:sqref>
        </x14:conditionalFormatting>
        <x14:conditionalFormatting xmlns:xm="http://schemas.microsoft.com/office/excel/2006/main">
          <x14:cfRule type="beginsWith" priority="57" operator="beginsWith" id="{29232938-64EA-47A3-AF59-2D18DB52D8E5}">
            <xm:f>LEFT(G3,LEN("NO CUMPLE"))="NO CUMPLE"</xm:f>
            <x14:dxf>
              <fill>
                <patternFill patternType="gray0625">
                  <bgColor rgb="FFFF0000"/>
                </patternFill>
              </fill>
            </x14:dxf>
          </x14:cfRule>
          <x14:cfRule type="beginsWith" priority="58" operator="beginsWith" id="{58F2EC07-4CE6-402E-B0EF-D759615BB14F}">
            <xm:f>LEFT(G3,LEN("CUMPLE"))="CUMPLE"</xm:f>
            <x14:dxf>
              <fill>
                <patternFill patternType="gray0625">
                  <bgColor theme="9" tint="0.39994506668294322"/>
                </patternFill>
              </fill>
            </x14:dxf>
          </x14:cfRule>
          <xm:sqref>G3</xm:sqref>
        </x14:conditionalFormatting>
        <x14:conditionalFormatting xmlns:xm="http://schemas.microsoft.com/office/excel/2006/main">
          <x14:cfRule type="beginsWith" priority="55" operator="beginsWith" id="{4CDE0C1A-27AE-4FE1-A188-EECA27E6A8F6}">
            <xm:f>LEFT(E3,LEN("NO CUMPLE"))="NO CUMPLE"</xm:f>
            <x14:dxf>
              <fill>
                <patternFill patternType="gray0625">
                  <bgColor rgb="FFFF0000"/>
                </patternFill>
              </fill>
            </x14:dxf>
          </x14:cfRule>
          <x14:cfRule type="beginsWith" priority="56" operator="beginsWith" id="{10CECDA5-14FF-425C-ACD6-E3B1AA6BB4BB}">
            <xm:f>LEFT(E3,LEN("CUMPLE"))="CUMPLE"</xm:f>
            <x14:dxf>
              <fill>
                <patternFill patternType="gray0625">
                  <bgColor theme="9" tint="0.39994506668294322"/>
                </patternFill>
              </fill>
            </x14:dxf>
          </x14:cfRule>
          <xm:sqref>E3</xm:sqref>
        </x14:conditionalFormatting>
        <x14:conditionalFormatting xmlns:xm="http://schemas.microsoft.com/office/excel/2006/main">
          <x14:cfRule type="beginsWith" priority="53" operator="beginsWith" id="{64E706E4-A855-4D26-91A3-281D56F3B1C3}">
            <xm:f>LEFT(C3,LEN("NO CUMPLE"))="NO CUMPLE"</xm:f>
            <x14:dxf>
              <fill>
                <patternFill patternType="gray0625">
                  <bgColor rgb="FFFF0000"/>
                </patternFill>
              </fill>
            </x14:dxf>
          </x14:cfRule>
          <x14:cfRule type="beginsWith" priority="54" operator="beginsWith" id="{8141D615-6CB8-412C-822B-DF43EEB745B0}">
            <xm:f>LEFT(C3,LEN("CUMPLE"))="CUMPLE"</xm:f>
            <x14:dxf>
              <fill>
                <patternFill patternType="gray0625">
                  <bgColor theme="9" tint="0.39994506668294322"/>
                </patternFill>
              </fill>
            </x14:dxf>
          </x14:cfRule>
          <xm:sqref>C3</xm:sqref>
        </x14:conditionalFormatting>
        <x14:conditionalFormatting xmlns:xm="http://schemas.microsoft.com/office/excel/2006/main">
          <x14:cfRule type="beginsWith" priority="25" operator="beginsWith" id="{4E86E9BD-B535-2545-994E-342D62AFE907}">
            <xm:f>LEFT(L5,LEN("NO CUMPLE"))="NO CUMPLE"</xm:f>
            <x14:dxf>
              <fill>
                <patternFill patternType="gray0625">
                  <bgColor rgb="FFFF0000"/>
                </patternFill>
              </fill>
            </x14:dxf>
          </x14:cfRule>
          <x14:cfRule type="beginsWith" priority="26" operator="beginsWith" id="{E4F1A1BB-9946-1A40-BF64-DCB49FC857D0}">
            <xm:f>LEFT(L5,LEN("CUMPLE"))="CUMPLE"</xm:f>
            <x14:dxf>
              <fill>
                <patternFill patternType="gray0625">
                  <bgColor theme="9" tint="0.39994506668294322"/>
                </patternFill>
              </fill>
            </x14:dxf>
          </x14:cfRule>
          <xm:sqref>L5</xm:sqref>
        </x14:conditionalFormatting>
        <x14:conditionalFormatting xmlns:xm="http://schemas.microsoft.com/office/excel/2006/main">
          <x14:cfRule type="beginsWith" priority="19" operator="beginsWith" id="{A81DC279-446B-9448-9DAC-FA22107858FD}">
            <xm:f>LEFT(B5,LEN("NO CUMPLE"))="NO CUMPLE"</xm:f>
            <x14:dxf>
              <fill>
                <patternFill patternType="gray0625">
                  <bgColor rgb="FFFF0000"/>
                </patternFill>
              </fill>
            </x14:dxf>
          </x14:cfRule>
          <x14:cfRule type="beginsWith" priority="20" operator="beginsWith" id="{E458D66D-0315-3945-9E5B-0E097D1E0A34}">
            <xm:f>LEFT(B5,LEN("CUMPLE"))="CUMPLE"</xm:f>
            <x14:dxf>
              <fill>
                <patternFill patternType="gray0625">
                  <bgColor theme="9" tint="0.39994506668294322"/>
                </patternFill>
              </fill>
            </x14:dxf>
          </x14:cfRule>
          <xm:sqref>B5</xm:sqref>
        </x14:conditionalFormatting>
        <x14:conditionalFormatting xmlns:xm="http://schemas.microsoft.com/office/excel/2006/main">
          <x14:cfRule type="beginsWith" priority="17" operator="beginsWith" id="{FB0E1B00-655C-B242-96A1-4A5470C1D48A}">
            <xm:f>LEFT(D5,LEN("NO CUMPLE"))="NO CUMPLE"</xm:f>
            <x14:dxf>
              <fill>
                <patternFill patternType="gray0625">
                  <bgColor rgb="FFFF0000"/>
                </patternFill>
              </fill>
            </x14:dxf>
          </x14:cfRule>
          <x14:cfRule type="beginsWith" priority="18" operator="beginsWith" id="{2CA0B249-204F-B745-83F4-C4238CBD5B05}">
            <xm:f>LEFT(D5,LEN("CUMPLE"))="CUMPLE"</xm:f>
            <x14:dxf>
              <fill>
                <patternFill patternType="gray0625">
                  <bgColor theme="9" tint="0.39994506668294322"/>
                </patternFill>
              </fill>
            </x14:dxf>
          </x14:cfRule>
          <xm:sqref>D5</xm:sqref>
        </x14:conditionalFormatting>
        <x14:conditionalFormatting xmlns:xm="http://schemas.microsoft.com/office/excel/2006/main">
          <x14:cfRule type="beginsWith" priority="11" operator="beginsWith" id="{EE852930-8BAD-DC4A-BA17-03755E890E24}">
            <xm:f>LEFT(J5,LEN("NO CUMPLE"))="NO CUMPLE"</xm:f>
            <x14:dxf>
              <fill>
                <patternFill patternType="gray0625">
                  <bgColor rgb="FFFF0000"/>
                </patternFill>
              </fill>
            </x14:dxf>
          </x14:cfRule>
          <x14:cfRule type="beginsWith" priority="12" operator="beginsWith" id="{13885EEE-C845-D44B-882F-A32FEBF7239F}">
            <xm:f>LEFT(J5,LEN("CUMPLE"))="CUMPLE"</xm:f>
            <x14:dxf>
              <fill>
                <patternFill patternType="gray0625">
                  <bgColor theme="9" tint="0.39994506668294322"/>
                </patternFill>
              </fill>
            </x14:dxf>
          </x14:cfRule>
          <xm:sqref>J5</xm:sqref>
        </x14:conditionalFormatting>
        <x14:conditionalFormatting xmlns:xm="http://schemas.microsoft.com/office/excel/2006/main">
          <x14:cfRule type="beginsWith" priority="7" operator="beginsWith" id="{673EA189-B0A5-2447-ACB0-6D8031E370F1}">
            <xm:f>LEFT(P5,LEN("NO CUMPLE"))="NO CUMPLE"</xm:f>
            <x14:dxf>
              <fill>
                <patternFill patternType="gray0625">
                  <bgColor rgb="FFFF0000"/>
                </patternFill>
              </fill>
            </x14:dxf>
          </x14:cfRule>
          <x14:cfRule type="beginsWith" priority="8" operator="beginsWith" id="{E215B04E-EBBC-1547-9632-70FC58C517CD}">
            <xm:f>LEFT(P5,LEN("CUMPLE"))="CUMPLE"</xm:f>
            <x14:dxf>
              <fill>
                <patternFill patternType="gray0625">
                  <bgColor theme="9" tint="0.39994506668294322"/>
                </patternFill>
              </fill>
            </x14:dxf>
          </x14:cfRule>
          <xm:sqref>P5</xm:sqref>
        </x14:conditionalFormatting>
        <x14:conditionalFormatting xmlns:xm="http://schemas.microsoft.com/office/excel/2006/main">
          <x14:cfRule type="beginsWith" priority="5" operator="beginsWith" id="{434588FF-9073-AE4E-BAE9-B144BF62987E}">
            <xm:f>LEFT(F5,LEN("NO CUMPLE"))="NO CUMPLE"</xm:f>
            <x14:dxf>
              <fill>
                <patternFill patternType="gray0625">
                  <bgColor rgb="FFFF0000"/>
                </patternFill>
              </fill>
            </x14:dxf>
          </x14:cfRule>
          <x14:cfRule type="beginsWith" priority="6" operator="beginsWith" id="{D6C2037F-CB06-194E-AF72-CD2808180BDD}">
            <xm:f>LEFT(F5,LEN("CUMPLE"))="CUMPLE"</xm:f>
            <x14:dxf>
              <fill>
                <patternFill patternType="gray0625">
                  <bgColor theme="9" tint="0.39994506668294322"/>
                </patternFill>
              </fill>
            </x14:dxf>
          </x14:cfRule>
          <xm:sqref>F5</xm:sqref>
        </x14:conditionalFormatting>
        <x14:conditionalFormatting xmlns:xm="http://schemas.microsoft.com/office/excel/2006/main">
          <x14:cfRule type="beginsWith" priority="3" operator="beginsWith" id="{FD5C267F-4433-574D-A6FE-95BD7890498D}">
            <xm:f>LEFT(H5,LEN("NO CUMPLE"))="NO CUMPLE"</xm:f>
            <x14:dxf>
              <fill>
                <patternFill patternType="gray0625">
                  <bgColor rgb="FFFF0000"/>
                </patternFill>
              </fill>
            </x14:dxf>
          </x14:cfRule>
          <x14:cfRule type="beginsWith" priority="4" operator="beginsWith" id="{E00D83C1-9D35-9348-9880-D4A41C05E7E3}">
            <xm:f>LEFT(H5,LEN("CUMPLE"))="CUMPLE"</xm:f>
            <x14:dxf>
              <fill>
                <patternFill patternType="gray0625">
                  <bgColor theme="9" tint="0.39994506668294322"/>
                </patternFill>
              </fill>
            </x14:dxf>
          </x14:cfRule>
          <xm:sqref>H5</xm:sqref>
        </x14:conditionalFormatting>
        <x14:conditionalFormatting xmlns:xm="http://schemas.microsoft.com/office/excel/2006/main">
          <x14:cfRule type="beginsWith" priority="1" operator="beginsWith" id="{AFEF5D10-9547-9D4A-94C4-F14A77CE5EB9}">
            <xm:f>LEFT(N5,LEN("NO CUMPLE"))="NO CUMPLE"</xm:f>
            <x14:dxf>
              <fill>
                <patternFill patternType="gray0625">
                  <bgColor rgb="FFFF0000"/>
                </patternFill>
              </fill>
            </x14:dxf>
          </x14:cfRule>
          <x14:cfRule type="beginsWith" priority="2" operator="beginsWith" id="{094BB04C-DF4D-2E4B-8C5C-50D688A41B66}">
            <xm:f>LEFT(N5,LEN("CUMPLE"))="CUMPLE"</xm:f>
            <x14:dxf>
              <fill>
                <patternFill patternType="gray0625">
                  <bgColor theme="9" tint="0.39994506668294322"/>
                </patternFill>
              </fill>
            </x14:dxf>
          </x14:cfRule>
          <xm:sqref>N5</xm:sqref>
        </x14:conditionalFormatting>
      </x14:conditionalFormatting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G4" sqref="G4"/>
    </sheetView>
  </sheetViews>
  <sheetFormatPr baseColWidth="10" defaultRowHeight="15"/>
  <cols>
    <col min="1" max="1" width="3.5" style="34" bestFit="1" customWidth="1"/>
    <col min="2" max="2" width="20" bestFit="1" customWidth="1"/>
    <col min="3" max="3" width="20.83203125" customWidth="1"/>
    <col min="4" max="4" width="28" customWidth="1"/>
  </cols>
  <sheetData>
    <row r="1" spans="1:4">
      <c r="A1" s="36" t="s">
        <v>89</v>
      </c>
      <c r="B1" s="36" t="s">
        <v>90</v>
      </c>
      <c r="C1" s="36" t="s">
        <v>99</v>
      </c>
      <c r="D1" s="83" t="s">
        <v>183</v>
      </c>
    </row>
    <row r="2" spans="1:4">
      <c r="A2" s="37">
        <v>1</v>
      </c>
      <c r="B2" s="35" t="s">
        <v>95</v>
      </c>
      <c r="C2" s="35" t="s">
        <v>95</v>
      </c>
      <c r="D2" s="35" t="s">
        <v>184</v>
      </c>
    </row>
    <row r="3" spans="1:4">
      <c r="A3" s="37">
        <v>2</v>
      </c>
      <c r="B3" s="35" t="s">
        <v>96</v>
      </c>
      <c r="C3" s="35" t="s">
        <v>96</v>
      </c>
      <c r="D3" s="35" t="s">
        <v>171</v>
      </c>
    </row>
    <row r="4" spans="1:4">
      <c r="A4" s="37">
        <v>3</v>
      </c>
      <c r="B4" s="35" t="s">
        <v>97</v>
      </c>
      <c r="C4" s="35" t="s">
        <v>97</v>
      </c>
      <c r="D4" s="35" t="s">
        <v>185</v>
      </c>
    </row>
    <row r="5" spans="1:4">
      <c r="A5" s="37">
        <v>4</v>
      </c>
      <c r="B5" s="35" t="s">
        <v>91</v>
      </c>
      <c r="C5" s="35" t="s">
        <v>91</v>
      </c>
      <c r="D5" s="35" t="s">
        <v>169</v>
      </c>
    </row>
    <row r="6" spans="1:4">
      <c r="A6" s="37">
        <v>5</v>
      </c>
      <c r="B6" s="35" t="s">
        <v>94</v>
      </c>
      <c r="C6" s="35" t="s">
        <v>94</v>
      </c>
      <c r="D6" s="35" t="s">
        <v>186</v>
      </c>
    </row>
    <row r="7" spans="1:4">
      <c r="A7" s="37">
        <v>6</v>
      </c>
      <c r="B7" s="35" t="s">
        <v>92</v>
      </c>
      <c r="C7" s="35" t="s">
        <v>100</v>
      </c>
      <c r="D7" s="35" t="s">
        <v>187</v>
      </c>
    </row>
    <row r="8" spans="1:4">
      <c r="A8" s="37">
        <v>7</v>
      </c>
      <c r="B8" s="35" t="s">
        <v>93</v>
      </c>
      <c r="C8" s="35" t="s">
        <v>93</v>
      </c>
      <c r="D8" s="35" t="s">
        <v>188</v>
      </c>
    </row>
    <row r="9" spans="1:4">
      <c r="A9" s="37">
        <v>8</v>
      </c>
      <c r="B9" s="35" t="s">
        <v>189</v>
      </c>
      <c r="C9" s="35" t="s">
        <v>189</v>
      </c>
      <c r="D9" s="35" t="s">
        <v>190</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EVALUACION </vt:lpstr>
      <vt:lpstr>EXPERIENCIA</vt:lpstr>
      <vt:lpstr>FICHA TECNICA EQUIPO</vt:lpstr>
      <vt:lpstr>CERTIFICACIONES</vt:lpstr>
      <vt:lpstr>LISTA DE PROPONENTES</vt:lpstr>
      <vt:lpstr>'EVALUACION '!Área_de_impresión</vt:lpstr>
      <vt:lpstr>EXPERIENCIA!Área_de_impresión</vt:lpstr>
      <vt:lpstr>EXPERIENCIA!Títulos_a_imprimir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Estudiante</dc:creator>
  <cp:lastModifiedBy>Usuario de Microsoft Office</cp:lastModifiedBy>
  <dcterms:created xsi:type="dcterms:W3CDTF">2020-06-02T23:11:54Z</dcterms:created>
  <dcterms:modified xsi:type="dcterms:W3CDTF">2020-10-05T23:21:52Z</dcterms:modified>
</cp:coreProperties>
</file>