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0"/>
  <workbookPr autoCompressPictures="0"/>
  <mc:AlternateContent xmlns:mc="http://schemas.openxmlformats.org/markup-compatibility/2006">
    <mc:Choice Requires="x15">
      <x15ac:absPath xmlns:x15ac="http://schemas.microsoft.com/office/spreadsheetml/2010/11/ac" url="/Users/julianpalma/Downloads/"/>
    </mc:Choice>
  </mc:AlternateContent>
  <xr:revisionPtr revIDLastSave="0" documentId="13_ncr:1_{218F9387-B778-CF4B-8F15-3B20ED19B7DD}" xr6:coauthVersionLast="36" xr6:coauthVersionMax="36" xr10:uidLastSave="{00000000-0000-0000-0000-000000000000}"/>
  <bookViews>
    <workbookView xWindow="0" yWindow="460" windowWidth="25600" windowHeight="15340" tabRatio="742" xr2:uid="{00000000-000D-0000-FFFF-FFFF00000000}"/>
  </bookViews>
  <sheets>
    <sheet name="RESUMEN EVALUACION " sheetId="14" r:id="rId1"/>
    <sheet name="EXPERIENCIA" sheetId="15" r:id="rId2"/>
    <sheet name="FICHA TECNICA EQUIPO" sheetId="11" r:id="rId3"/>
    <sheet name="CERTIFICACIONES" sheetId="12" r:id="rId4"/>
    <sheet name="LISTA DE PROPONENTES" sheetId="13" state="hidden" r:id="rId5"/>
  </sheets>
  <definedNames>
    <definedName name="_xlnm.Print_Area" localSheetId="1">EXPERIENCIA!$A$1:$I$22</definedName>
    <definedName name="_xlnm.Print_Area" localSheetId="0">'RESUMEN EVALUACION '!$A$1:$E$20</definedName>
    <definedName name="_xlnm.Print_Titles" localSheetId="1">EXPERIENCIA!$1:$6</definedName>
  </definedNames>
  <calcPr calcId="179021"/>
  <extLst>
    <ext xmlns:mx="http://schemas.microsoft.com/office/mac/excel/2008/main" uri="{7523E5D3-25F3-A5E0-1632-64F254C22452}">
      <mx:ArchID Flags="2"/>
    </ext>
  </extLst>
</workbook>
</file>

<file path=xl/calcChain.xml><?xml version="1.0" encoding="utf-8"?>
<calcChain xmlns="http://schemas.openxmlformats.org/spreadsheetml/2006/main">
  <c r="G3" i="12" l="1"/>
  <c r="F10" i="14" s="1"/>
  <c r="E15" i="14"/>
  <c r="E14" i="14"/>
  <c r="E13" i="14"/>
  <c r="E12" i="14"/>
  <c r="E11" i="14"/>
  <c r="E10" i="14"/>
  <c r="E9" i="14"/>
  <c r="E8" i="14"/>
  <c r="D11" i="14"/>
  <c r="AA2" i="11"/>
  <c r="Q2" i="12" s="1"/>
  <c r="O3" i="12"/>
  <c r="E3" i="12"/>
  <c r="AA1" i="11"/>
  <c r="Q1" i="12" s="1"/>
  <c r="E60" i="15"/>
  <c r="F61" i="15"/>
  <c r="D13" i="14"/>
  <c r="B12" i="14"/>
  <c r="A15" i="15"/>
  <c r="B11" i="14"/>
  <c r="A7" i="15"/>
  <c r="A53" i="15"/>
  <c r="D15" i="14"/>
  <c r="E68" i="15"/>
  <c r="C3" i="12"/>
  <c r="F8" i="14" s="1"/>
  <c r="I3" i="12"/>
  <c r="K3" i="12"/>
  <c r="M3" i="12"/>
  <c r="F13" i="14" s="1"/>
  <c r="Q3" i="12"/>
  <c r="F15" i="14" s="1"/>
  <c r="D14" i="14"/>
  <c r="D12" i="14"/>
  <c r="D10" i="14"/>
  <c r="E44" i="15"/>
  <c r="F45" i="15" s="1"/>
  <c r="D9" i="14" s="1"/>
  <c r="D8" i="14"/>
  <c r="E50" i="15"/>
  <c r="E36" i="15"/>
  <c r="E28" i="15"/>
  <c r="E20" i="15"/>
  <c r="I15" i="15"/>
  <c r="E12" i="15"/>
  <c r="C9" i="14"/>
  <c r="C10" i="14"/>
  <c r="C11" i="14"/>
  <c r="C12" i="14"/>
  <c r="C13" i="14"/>
  <c r="C14" i="14"/>
  <c r="C15" i="14"/>
  <c r="C8" i="14"/>
  <c r="B9" i="14"/>
  <c r="B10" i="14"/>
  <c r="B14" i="14"/>
  <c r="B15" i="14"/>
  <c r="B8" i="14"/>
  <c r="F11" i="14"/>
  <c r="F9" i="14"/>
  <c r="F14" i="14"/>
  <c r="F12" i="14"/>
  <c r="Y34" i="11"/>
  <c r="Y33" i="11"/>
  <c r="Y32" i="11"/>
  <c r="X2" i="11"/>
  <c r="O2" i="12"/>
  <c r="X1" i="11"/>
  <c r="O1" i="12"/>
  <c r="M2" i="12"/>
  <c r="M1" i="12"/>
  <c r="R2" i="11"/>
  <c r="K2" i="12"/>
  <c r="P33" i="11"/>
  <c r="P34" i="11"/>
  <c r="P32" i="11"/>
  <c r="R1" i="11"/>
  <c r="K1" i="12" s="1"/>
  <c r="I2" i="12"/>
  <c r="O1" i="11"/>
  <c r="I1" i="12"/>
  <c r="L2" i="11"/>
  <c r="G2" i="12"/>
  <c r="L1" i="11"/>
  <c r="G1" i="12"/>
  <c r="G28" i="11"/>
  <c r="G29" i="11"/>
  <c r="G30" i="11"/>
  <c r="G31" i="11"/>
  <c r="G32" i="11"/>
  <c r="G33" i="11"/>
  <c r="G34" i="11"/>
  <c r="G36" i="11"/>
  <c r="G27" i="11"/>
  <c r="G26" i="11"/>
  <c r="G23" i="11"/>
  <c r="G22" i="11"/>
  <c r="G17" i="11"/>
  <c r="I1" i="11"/>
  <c r="E1" i="12"/>
  <c r="I2" i="11"/>
  <c r="E2" i="12" s="1"/>
  <c r="F2" i="11"/>
  <c r="C2" i="12"/>
  <c r="F1" i="11"/>
  <c r="C1" i="12" s="1"/>
</calcChain>
</file>

<file path=xl/sharedStrings.xml><?xml version="1.0" encoding="utf-8"?>
<sst xmlns="http://schemas.openxmlformats.org/spreadsheetml/2006/main" count="855" uniqueCount="302">
  <si>
    <t>AGENCIA NACIONAL DE MINERIA</t>
  </si>
  <si>
    <t>SELECCIÓN ABREVIADA POR SUBASTA INVERSA No. SA - SI-022-20</t>
  </si>
  <si>
    <t>Objeto:  "Adquisición de tablets para apoyar a la ANM en el cumplimiento de las funciones misionales y en las actividades de fiscalización de los títulos mineros”</t>
  </si>
  <si>
    <t>PROPONENTE No.</t>
  </si>
  <si>
    <t>NOMBRE DEL PROPONENTE</t>
  </si>
  <si>
    <t>NIT</t>
  </si>
  <si>
    <t xml:space="preserve">RESULTADO VERIFICACIÓN EXPERIENCIA </t>
  </si>
  <si>
    <t>RESULTADO DE LA VERIFICACIÓN ESPECIFICACIONES TÉCNICAS</t>
  </si>
  <si>
    <t>RESULTADO VERIFICACIÓN DOCUMENTOS TÉCNICOS</t>
  </si>
  <si>
    <t>XOREX DE COLOMBIA S A S</t>
  </si>
  <si>
    <r>
      <rPr>
        <b/>
        <sz val="9"/>
        <color indexed="8"/>
        <rFont val="Calibri"/>
        <family val="2"/>
      </rPr>
      <t>NOTA # 1:
PROPONENTE # 4:</t>
    </r>
    <r>
      <rPr>
        <sz val="9"/>
        <color indexed="8"/>
        <rFont val="Calibri"/>
        <family val="2"/>
      </rPr>
      <t xml:space="preserve"> UT ELEMOVIL  integrada por ELECTRICOS Y COMUNICACIONES ELECTROCOM SAS ( 90 %) y MOVILTRONIC  S.A.S (10 %).
</t>
    </r>
    <r>
      <rPr>
        <b/>
        <sz val="9"/>
        <color indexed="8"/>
        <rFont val="Calibri"/>
        <family val="2"/>
      </rPr>
      <t/>
    </r>
  </si>
  <si>
    <r>
      <rPr>
        <b/>
        <sz val="9"/>
        <color indexed="8"/>
        <rFont val="Calibri"/>
        <family val="2"/>
      </rPr>
      <t>NOTA # 2:</t>
    </r>
    <r>
      <rPr>
        <sz val="9"/>
        <color indexed="8"/>
        <rFont val="Calibri"/>
        <family val="2"/>
      </rPr>
      <t xml:space="preserve"> En el presente archivo de Excel, se detallan , los requisitos mínimos exigidos en el pliego de condiciones definitivo, anexos, formatos, y adendas, con el fin de dar a conocer el resultado de la evaluación y la justificación emitida para el caso en que “no se cumpla” con alguno de los requisitos valorado por el comité evaluador del presente proceso.
Conviene mencionar que, para el caso de la evaluación técnica, se tuvieron en cuenta no solo los documentos aportados en la propuesta sino también aquellos que la Entidad para su verificación podía consultar en la página WEB de cada uno de los fabricantes de los equipos ofertados, con el fin de corroborar con exactitud la información allí consignada, lo que dio como resultado en algunos casos la evidencia de cumplimiento técnico.
De igual manera, se optó, por realizar un análisis integral del equipo ofertado, con el fin de  corroborar  y verificar  de manera  clara el cumplimiento de aquellas especificaciones técnicas que a la luz de la tecnología podrían resultar  obvias, pero que no se detallan en los manuales o catálogos de los equipos ofertados.
Como resultado de este análisis, en la verificación de requisitos habilitantes, se detallan  aquellas especificaciones técnicas, que cada uno de los proponentes no cumple, con el fin de que en la oportunidad legal, puedan aclarar y/o subsanar  puntualmente los aspectos técnicos evaluados y calificados como No Cumple.</t>
    </r>
  </si>
  <si>
    <t>___________________________________________</t>
  </si>
  <si>
    <t xml:space="preserve">DEMYS ALBERTO DIAZ APARICIO </t>
  </si>
  <si>
    <t>EIVER GONZALES</t>
  </si>
  <si>
    <t>Gestor T1 Grado 7 OTI</t>
  </si>
  <si>
    <t>Contratista- VSCSM</t>
  </si>
  <si>
    <t>JHOSET GUETTA</t>
  </si>
  <si>
    <t>ASTRID PAOLA DUARTE OJEDA</t>
  </si>
  <si>
    <t>Contratista VCT</t>
  </si>
  <si>
    <t>Abogada Contratista VSCSM</t>
  </si>
  <si>
    <t>KAROL MELISSA CABRA LOSASA</t>
  </si>
  <si>
    <t>ARMANDO JAVIER FUENTES CONTRERAS</t>
  </si>
  <si>
    <t>CONTRATISTA VCTM</t>
  </si>
  <si>
    <t>Ingeniero VPF</t>
  </si>
  <si>
    <t>JORGE ASTUDILLO REYES</t>
  </si>
  <si>
    <t>IVETH PAMELA CAMARGO</t>
  </si>
  <si>
    <t xml:space="preserve"> Ingeniero TI Contratista VSCSM</t>
  </si>
  <si>
    <t>CONTRATISTA VPF</t>
  </si>
  <si>
    <t>4.1.3.3. Experiencia del proponente</t>
  </si>
  <si>
    <t>EXPERIENCIA MÍNIMA REQUERIDA</t>
  </si>
  <si>
    <t xml:space="preserve">La experiencia verificada por la ANM será única y exclusivamente aquella registrada por el Proponente en el Registro Único de Proponentes – RUP, en cualquiera de los siguientes códigos UNSPSC al nivel de CLASE:                                                                                                                                                                   </t>
  </si>
  <si>
    <t>Código del Clasificador de Bienes y Servicios</t>
  </si>
  <si>
    <t>Cuantía Mínima Individual de cada contrato certificado (SMMLV)</t>
  </si>
  <si>
    <t>Sumatoria mínima de las certificaciones en SMMLV</t>
  </si>
  <si>
    <t>Año</t>
  </si>
  <si>
    <t>Salario mínimo mensual</t>
  </si>
  <si>
    <t>43211700; 43191500 ; 43211500</t>
  </si>
  <si>
    <t xml:space="preserve">
El proponente que oferte para la presente contratación deberá acreditar este requisito habilitante, atendiendo los siguientes criterios:
Tener inscritos en el RUP todos los contratos de las certificaciones que pretenda acreditar, en alguno de los códigos de Clasificación UNSPSC señalados anteriormente, y su cuantía debe estar expresada en salarios mínimos mensuales legales vigentes (SMMLV).
La cuantía a acreditar debe ser igual o superior al presupuesto oficial de la contratación, esto es, 966 SMMLV.
El objeto de la experiencia a acreditar debe estar orientado a la adquisición, compraventa o suministro de equipos y/o elementos con características iguales o similares a los que la entidad pretende adquirir a través del presente proceso de contratación.
La cuantía individual de cada certificación o contrato a través del cual se pretenda acreditar experiencia no debe ser inferior a 322 SMMLV y su sumatoria debe ser igual o superior al valor del presupuesto oficial establecido para la presente contratación, esto es, 966 SMMLV.
Los SMMLV que se tendrán en cuenta serán los que se encuentren señalados en el RUP, para cada una de las experiencias que acredite el oferente. En el caso de los proponentes, no obligados a estar registrados en el RUP, el valor del Salario Mínimo Mensual Legal Vigente (SMMLV), que se tendrá en cuenta para determinar el cumplimiento de las condiciones referentes a la cuantía a acreditar, será el que regía en Colombia a la fecha de suscripción del contrato con el que se pretende acreditar la experiencia.
Si el oferente es un consorcio, unión temporal o promesa de sociedad futura u otro tipo de proponente plural que surja de la celebración de contratos de colaboración, la Agencia tendrá en cuenta para efectos de verificar la experiencia habilitante, la suma de los contratos acreditados por cada uno de los integrantes.</t>
  </si>
  <si>
    <t>CONTRATO</t>
  </si>
  <si>
    <t xml:space="preserve">N. CTO EN RUP </t>
  </si>
  <si>
    <t>EMPRESA CONTRATANTE</t>
  </si>
  <si>
    <t>VALOR ($)</t>
  </si>
  <si>
    <t>VALOR EN SMMLV</t>
  </si>
  <si>
    <t>% DE PARTICIPACIÓN</t>
  </si>
  <si>
    <t>CÓDIGOS DE BIENES Y SERVICIOS (RUP)</t>
  </si>
  <si>
    <t>OBSERVACIONES</t>
  </si>
  <si>
    <t>SGR 419 de 2019</t>
  </si>
  <si>
    <t>ANM</t>
  </si>
  <si>
    <t xml:space="preserve">NO CUMPLE: Aporta certificacion de contrato cuyo objeto es "Adquisición de Tablets para apoyar a la Vicepresidencia de
Seguimiento, Control y Seguridad Minera en las actividades de
seguimiento, control y fiscalización de títulos mineros, en la que se evidencia que el contratista fue la UNION TEMPORAL TABLETS ELECTROMOVILTRONIX 2019, conformada por MOVILTRONIX SAS y ELECTROCOM SAS, cada una con participación del 50%. No obstante, mediante documento aclaratorio aportado durante el traslado de la evaluación el proponente aportó el  RUP de MOVILTRONIX SAS, sin embargo éste no se encuentra en firme. </t>
  </si>
  <si>
    <t xml:space="preserve">Terpel </t>
  </si>
  <si>
    <t>.</t>
  </si>
  <si>
    <t>NO CUMPLE: Aporta certificación de contrato, sin embargo no acredita el cumplimiento a lo dispuesto en el literal c del numeral 4.1.3.3 Experiencia del proponente, que indica lo siguiente "El objeto de la experiencia a acreditar debe estar orientado a la adquisiscion, compraventa o suministro de equipos y/o elementos con caracteriticas iguales o similares a los que la entidad pretende adquirir a traves del presente proceso", la entidad se permite aclarar que los dispositivos que son considerados accesorios no son elementos con caracteristicas iguales o similares a los que la entidad pretende acreditar, adicionalmente en el literal h del mismo numeral se indica " En el evento que las certificaciones aportadas incluyan dentro del objeto varias actividades, deberá discriminarse el valor de ejecución de la actividad solicitada como requisito de experiencia para el presente proceso de selección y éstas deberán cumplir con los requisitos solicitados en el presente documento" la Entidad aclara que en la certificacion aportada se eviencia que el contrato ejecutado contiene una serie de elementos que son considerados accesorios por tal motivo al no hacer parte de elementos con caracteriticas similares a las requeridas en el presente proyecto no se toman en cuenta para la validacion de la experiencia y solamente se toman en cuenta los dispositivos LEVI TOUCH.
Se verifica que el proponente UT ELEMOVIL no cumple con lo mencionado en dichos requisitos, toda vez que, la certificación aportada cuyo contratante es la empresa TERPEL, permite identificar en su desagregación que solo se entregaron 20 terminales Touch LEVI 8707 por un valor de USD 584 cada una para un total USD $11.680, valor que es inferior a los 308 SMMLV, exigidos en el Pligo de condiciones como requisito para cada certificación de experiencia, por lo que se evidencia que el valor está por debajo del mínimo requerido para acredita la experiencia. Así mismo, si bien es cierto estos 20 terminales son dispositivos que se relacionan con el objeto y especialmente con los equipos a adquirir en el presente proceso, existen otros ITEMs relacionados o  indicados en este contrato (Lector de banda magnética USB – Lector de código de barras – USB, Teclado USB,) los cuales corresponden a accesorios de esa solución por tal motivo y en concordancia con lo establecido en el literal H del acápite mencionado, no es factible validar el total de SMMLV certificados en el RUP para este contratante, y por tanto no se puede tomar en cuenta para la verificación de experiencia al no estar relacionados con el objeto del presente proceso</t>
  </si>
  <si>
    <t>CN-2017-0376</t>
  </si>
  <si>
    <t>EMPRESA DE TRANSPORTE MASIVO DEL VALLE DE
ABURRA LTDA</t>
  </si>
  <si>
    <t>43211700;43211500</t>
  </si>
  <si>
    <t xml:space="preserve">NO CUMPLE: Aporta certificación de contrato, sin embargo no acredita el cumplimiento a lo dispuesto en  el literal c del numeral 4.1.3.3 Experiencia del proponente, que menciona lo siguiente "El objeto de la experiencia a acreditar debe estar orientado a la adquisiscion, compraventa o suministro de equipos y/o elementos con caracteriticas iguales o similares a los que la entidad pretende adquirir a traves del presente proceso", la entidad se permite aclarar que los dispositivos que son considerados accesorios no son elementos con caracteristicas iguales o similares a los que la entidad pretende acreditar, adicionalmente en el literal h del mismo numeral "En el evento que las certificaciones aportadas incluyan dentro del objeto varias actividades, deberá discriminarse el valor de ejecución de la actividad solicitada como requisito de experiencia para el presente proceso de selección y éstas deberán cumplir con los requisitos solicitados en el presente documento" la Entidad alcara que en la certificacion aportada se eviencia que el contrato ejecutado contiene una serie de elementos que son considerados accesorios por tal motivo al no hacer parte de elementos con caracteriticas similares a las requeridas en el presente proyecto no se toman en cuenta para la validacion de la experiencia y solamente se toman en cuenta los dispositivos Tablet.
Aporta certificacion de contrato cuyo objeto es "PRESTACIÓN DEL SERVICIO PARA LA ACTUALIZACIÓN TECNOLOGICA DE LA PLANTA TELEFONICA Y SUS COMPONENTES.),se evidencia dentro de la desagregación de elementos la entrega de 40 tablet lenovo y en aclaración allegada “Aceptación de oferta” se ratifica por un valor de $42.000.000 lo cual es inferior a 308 SMMLV valor que está por debajo del mínimo requerido para acredita la experiencia. Así mismo, los demás ITEM entregados dentro de este contrato son accesorios de esa solución por tal motivo y en relación con el literal H del acápite Criterios de las certificaciones, no se toman en cuenta para la verificación de experiencia al no estar relacionados con el objeto del presente proceso. Es importante indicar que de conformidad con lo dispuesto en los literales c) y h) del numeral 4.1.3.3. así: "El objeto de la experiencia a acreditar debe estar orientado a la adquisición, compraventa o suministro de equipos y/o elementos con características iguales o similares a los que la entidad pretende adquirir a través del presente proceso de contratación, esto debido a que los elementos suministrado no cuentan con las caracteristicas similares a las de una  Tablets </t>
  </si>
  <si>
    <t>SUMATORIA</t>
  </si>
  <si>
    <t>VALOR TOTAL MÍNIMO EXIGIDO PARA LA SUMATORIA DE LOS CONTRATOS CERTIFICADOS</t>
  </si>
  <si>
    <t xml:space="preserve">NO CUMPLE:  Mediante documento aclaratorio aportado durante el traslado de la evaluación el proponente aportó el  RUP de MOVILTRONIX SAS, sin embargo éste no se encuentra en firme. </t>
  </si>
  <si>
    <t>O.C.2015</t>
  </si>
  <si>
    <t>GASEOSAS POSADA TOBON S.A</t>
  </si>
  <si>
    <t>4,034.929.057</t>
  </si>
  <si>
    <t xml:space="preserve">Aporta certificacion y aclaracion de contrato cuyo objeto es "Suministro de equipo Móviles robustos e impresoras. ( dispositivos moviles de captura), Sin embargo no aporta acta de liquidación, copia del contrato o documento equivalente en el cual se pueda identificar la desagregacion de los servicios y equipos correspondientes al suministro de los equipos de tecnología,es importante indicar que de conformidad con lo dispuesto en los literales c) y h) del numeral 4.1.3.3. así: "El objeto de la experiencia a acreditar debe estar orientado a la adquisición, compraventa o suministro de equipos y/o elementos con características iguales o similares a los que la entidad pretende adquirir a través del presente proceso de contratación, esto debido a que los elementos suministrados no cuentan en su totalidad con las caracteristicas similares a las de una  Tablets </t>
  </si>
  <si>
    <t>O.C.2016</t>
  </si>
  <si>
    <t>EMPRESAS PUBLICAS DE MEDELLIN</t>
  </si>
  <si>
    <t>43211700;43211501</t>
  </si>
  <si>
    <t xml:space="preserve">Aporta certificacion y aclaracion de contrato cuyo objeto es "Suministro de terminales industriales software de gestion de dispositivos moviles accesorios y servicios asociados), Sin embargo no aporta documento en el cual se pueda identificar en el cual se pueda identificar la desagregacion de los servicios y equipos correspondientes al suministro de los equipos de tecnología,es importante indicar que de conformidad con lo dispuesto en los literales c) y h) del numeral 4.1.3.3. así: "El objeto de la experiencia a acreditar debe estar orientado a la adquisición, compraventa o suministro de equipos y/o elementos con características iguales o similares a los que la entidad pretende adquirir a través del presente proceso de contratación, esto debido a que los elementos suministrado no cuentan en su totalidad con las caracteristicas similares a las de una  Tablets </t>
  </si>
  <si>
    <t>O.C.2017</t>
  </si>
  <si>
    <t>SECRETARIA DE MOVILIDAD</t>
  </si>
  <si>
    <t>Aporta certificacion y aclaracion de contrato cuyo objeto es "Prestar los servicios tecnicos y tecnologicos que garanticen el envio de forma automatica y en tiempo real de la informacion e imagen de los comparendos diligenciados e impuestos en via, evidencias registradas y los informes policiales de accidentes de transito IPAT a traves del servicio de compareneras electronicas), Sin embargo no aporta documento en el cual se pueda identificar en el cual se pueda identificar la desagregacion de los servicios y equipos correspondientes al suministro de los equipos de tecnología,es importante indicar que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esto debido a que los elementos suministrado no cuentan con las caracteristicas similares a las de una  Tablets (Solo se toma en cuenta los dispositivos moviles.)</t>
  </si>
  <si>
    <t xml:space="preserve">NO CUMPLE. Durante el traslado de la evaluación, el proponente presento documento de subsanes, sin embargo no se acredita con  los mismos, el cumplimiento de los requisitos establecidos en el pliego de condiciones para la experiencia. </t>
  </si>
  <si>
    <t>LOMBANA TOUS YINA PAOLA</t>
  </si>
  <si>
    <t>FUNDACION ALINAHO</t>
  </si>
  <si>
    <t>43211500
43211700</t>
  </si>
  <si>
    <t>Aporta certificación  cuyo objeto es Suministro de equipos de computo y oficina. Sin embargo no aporta acta de liquidación,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</si>
  <si>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FUNDES</t>
  </si>
  <si>
    <t>43191500
43211500
43211700</t>
  </si>
  <si>
    <t>Aporta certificación  cuyo objeto es Suministro Mobiliario escolar, equipos y elementos tecnológicos para los CDI del Bienestar Familiar,  sin embargo no aporta acta de liquidación, copia del contrato o documento equivalente en el cual se pueda identificar el valor correspondiente al suministro de los equipos de tecnología a los que refiere la certificación , tampoco es factible identificar si los mismos están relacionados con equipos tablets es decir con el objeto del presente proceso,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</si>
  <si>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Aporta certificación  cuyo objeto es Suministro de equipos de cómputo oficina y elementos de seguridad. Sin embargo no aporta acta de liquidación,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</si>
  <si>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NO CUMPLE. No aportó documento aclaratorio o de subsanaciones</t>
  </si>
  <si>
    <t>JMENDOZA Y EQUIPOS SAS</t>
  </si>
  <si>
    <t>UNIDAD DE BUSQUEDA DE PERSONAS DADAS POR DESAPARECIDAS EN EL CONTECTO Y EN RAZON DEL CONFLICTO ARMADO</t>
  </si>
  <si>
    <t>No se adjunta la certificacion, solo cuadro en excel con la informacion</t>
  </si>
  <si>
    <t>UNIVERSIDAD INDUSTRIAL DE SANTANDER</t>
  </si>
  <si>
    <t>43211500, 43211700</t>
  </si>
  <si>
    <t>SERVICIO NACIONAL DE APRENDIZAJE SENA REGIONAL QUINDIO</t>
  </si>
  <si>
    <t>43211700, 43211500</t>
  </si>
  <si>
    <t>COMERCIALIZADORA SERLE.COM SAS</t>
  </si>
  <si>
    <t xml:space="preserve">COMPUTADORES PARA EDUCAR </t>
  </si>
  <si>
    <t>Aporta certificación en la que se indica que la UT SAAVERA TALENTO CPE 2015 integrada por Talento Comercializadora S.A  (40 %), Saavera S.A.S (59 %) y Comercializadora Serlecom S.A (1%) ejecutó el contrato No. 48706380872, La certificación indica que el objeto corresponde a "suministrar 62.945 tabletas (...)"</t>
  </si>
  <si>
    <t>UNIVERSIDAD PEDAGOGICA Y TECNOLOGICA DE COLOMBIA</t>
  </si>
  <si>
    <t>43211700 y 43191500</t>
  </si>
  <si>
    <t>Aporta certificación en la que se indica que el objeto corresponde a a" Contratar la adquisición de computadores, tabletas y otros (…)"</t>
  </si>
  <si>
    <t>AGENCIA NACIONAL DE MINERÍA</t>
  </si>
  <si>
    <t>43191500, 43211700, 43211500</t>
  </si>
  <si>
    <t>Ojeto adquisision de trabletas para la Vicepresidencia de Seguimiento, Control y Seguridad Mienra de la Agencia Nacional de Mineria como elemento de apoyo a labor de fiscalizacion de los titulos mineros</t>
  </si>
  <si>
    <t>UNIPLES</t>
  </si>
  <si>
    <t>COMPUTADORES PARA EDUCAR</t>
  </si>
  <si>
    <t>432115 - 432117</t>
  </si>
  <si>
    <r>
      <t xml:space="preserve">Aporta certificación en la que se indica que la Asociación Computadores para Educar, UNIPLES S.A., identificado con NIT 811.021.363-0, suscribio contrato con COMPUTADORES PARA EDUCAR, las siguientes ordenes de compra: </t>
    </r>
    <r>
      <rPr>
        <sz val="8"/>
        <color indexed="10"/>
        <rFont val="Arial Narrow"/>
        <family val="2"/>
      </rPr>
      <t>1</t>
    </r>
    <r>
      <rPr>
        <sz val="8"/>
        <rFont val="Arial Narrow"/>
        <family val="2"/>
      </rPr>
      <t>. OC N° 24425-17 Adquirir 38.347 Tabletas a través del Acuerdo Marco de Precios de Colombia Compra Eficiente con su respectivo servicio de instalación de Software y configuración del terminal, adicionalmente, se incluyo un 4% de garantia anticipada de Tabletas y 1% de garantía anticipada de baterias y adaptadores. Mediante modificación N° 1 se adquirieron 17.484 unidades adicionales.</t>
    </r>
    <r>
      <rPr>
        <sz val="8"/>
        <color indexed="10"/>
        <rFont val="Arial Narrow"/>
        <family val="2"/>
      </rPr>
      <t xml:space="preserve"> 2</t>
    </r>
    <r>
      <rPr>
        <sz val="8"/>
        <rFont val="Arial Narrow"/>
        <family val="2"/>
      </rPr>
      <t>. OC N° 24978-18 Adquirir 16.333 Tabletas a través del Acuerdo Marco de Precios de Colombia Compra Eficiente con su respectivo servicio de instalación de Software y configuración del terminal, adicionalmente, se incluyo un 4% de garantia anticipada de Tabletas y 1% de garantía anticipada de baterias y adaptadores. Mediante modificación N° 1 se adquirieron 8.166 unidades adicionales</t>
    </r>
  </si>
  <si>
    <t>CUMPLE</t>
  </si>
  <si>
    <t>ASOCIACION RED UNIVERSITARIA DE ALTA VELOCIDAD DEL VALLE DEL CAUCA-RUAV</t>
  </si>
  <si>
    <t>43211700;43211500; 43191500</t>
  </si>
  <si>
    <t>Aporta certificación cuyo objeto es "Suministro de tablets"</t>
  </si>
  <si>
    <t>FUNDACION COLEGIO ANGLO COLOMBIANO</t>
  </si>
  <si>
    <t>Aporta certificación cuyo objeto es "Suministro a titulo de compraventa de computadores y tablets"</t>
  </si>
  <si>
    <t>Aporta certificación cuyo objeto es "Suministro a titulo de compraventa de Estaciones de Trabajo y tablets"</t>
  </si>
  <si>
    <t>Aporta certificación cuyo objeto es "Suministro a titulo de compraventa de 384tablets"</t>
  </si>
  <si>
    <t>ISEC</t>
  </si>
  <si>
    <t>Colombia
Telecomunicaciones
S.A. ESP</t>
  </si>
  <si>
    <t>USD 625000</t>
  </si>
  <si>
    <t>Aporta certificación  cuyo objeto es Suministro de 700 equipos Motorola ES400 con 700 baterias de larga duración, 1 paquete de 1000 licencias msp3, 700 cartucheras, 50 cargadores adicionales accesorios, Sin embargo no aporta acta de liquidación, copia del contrato o documento equivalente en el cual se pueda identificar el valor correspondiente al suministro de los equipos de tecnología, de conformidad con lo dispuesto en los literales c) y h) del numeral 4.1.3.3. así: "El objeto de la experiencia a acreditar debe estar orientado a la adquisición, compraventa o suministro de equipos y/o elementos con características iguales o similares a los que la entidad pretende adquirir a través del presente proceso de contratación." y "En el evento que las certificaciones aportadas incluyan dentro del objeto varias actividades, deberá discriminarse el valor de ejecución de la actividad solicitada como requisito de experiencia para el presente proceso de selección y éstas deberán cumplir con los requisitos solicitados en el presente documento.", respectivamente.</t>
  </si>
  <si>
    <t>Tecnología y Datos de
Colombia S.A.S.</t>
  </si>
  <si>
    <t>Suministro de equipos de computo</t>
  </si>
  <si>
    <t>PROPONENTE 1</t>
  </si>
  <si>
    <t>PROPONENTE 2:</t>
  </si>
  <si>
    <t>PROPONENTE 3:</t>
  </si>
  <si>
    <t>PROPONENTE 4:</t>
  </si>
  <si>
    <t>PROPONENTE 5:</t>
  </si>
  <si>
    <t>PROPONENTE 6:</t>
  </si>
  <si>
    <t>XDC</t>
  </si>
  <si>
    <t>PROPONENTE 7:</t>
  </si>
  <si>
    <t>PROPONENTE 8:</t>
  </si>
  <si>
    <t>EVALUACION TABLETS TIPO RUGGED IP 67.</t>
  </si>
  <si>
    <t>EMPRESA(S)</t>
  </si>
  <si>
    <t>ELCTROCOM Y MOVILTRONIX</t>
  </si>
  <si>
    <t>XOREX DE COLOMBIA</t>
  </si>
  <si>
    <t xml:space="preserve">Anexo Especificaciones y Requerimientos Técnicas Mínimos Requeridos </t>
  </si>
  <si>
    <t>ANEXA FICHA TECNICA:</t>
  </si>
  <si>
    <t>SI ANEXA. S70 STONEX</t>
  </si>
  <si>
    <t>SI T71 HUGE ROCK - SOTEN</t>
  </si>
  <si>
    <t>SI SAMSUNG SM-T545</t>
  </si>
  <si>
    <t>SI RG 910 - RUGGEAR.</t>
  </si>
  <si>
    <t>SI BPR - 70IIP - SEWOO</t>
  </si>
  <si>
    <t>SI BPRIIP - SEWOO</t>
  </si>
  <si>
    <t>CALIFICACION ESPECIFICACIONES TECNICAS</t>
  </si>
  <si>
    <t>NO CUMPLE</t>
  </si>
  <si>
    <t xml:space="preserve">NO CUMPLE </t>
  </si>
  <si>
    <t>CATEGORÍA</t>
  </si>
  <si>
    <t>PARÁMETRO</t>
  </si>
  <si>
    <t>ESPECIFICACIONES MÍNIMAS SOLICITADAS.</t>
  </si>
  <si>
    <t>CARACTERÍSTICAS DEL EQUIPO OFERTADO</t>
  </si>
  <si>
    <t>CUMPLE / NO CUMPLE</t>
  </si>
  <si>
    <t>OBSERVACION</t>
  </si>
  <si>
    <t>Modelo</t>
  </si>
  <si>
    <t>Especificar</t>
  </si>
  <si>
    <t>N/A</t>
  </si>
  <si>
    <t>S70</t>
  </si>
  <si>
    <t>T71</t>
  </si>
  <si>
    <t xml:space="preserve">CUMPLE </t>
  </si>
  <si>
    <t>SM-T545</t>
  </si>
  <si>
    <t>RG 910</t>
  </si>
  <si>
    <t>BPR - 70IIP</t>
  </si>
  <si>
    <t>Marca</t>
  </si>
  <si>
    <t>STONEX</t>
  </si>
  <si>
    <t>HUGE ROCK - SOTEN</t>
  </si>
  <si>
    <t>Samsung</t>
  </si>
  <si>
    <t>RUGEAR</t>
  </si>
  <si>
    <t>SEWOO</t>
  </si>
  <si>
    <t>Procesamiento</t>
  </si>
  <si>
    <t>Núcleos</t>
  </si>
  <si>
    <r>
      <t xml:space="preserve">Anexa Hoja de especificaciones Técnicas donde se evidencia la Información de cada una de las características que ofrece en el Anexo técnico cumpliendo con cada una de las condiciones técnicas, sin embargo, se procede a consultar en la pagina de stonex.com y stonex.it sin evidenciar información acerca del equipos S 70 ofertado, tal y como se establece con el   numeral 4.1.3.4.2 Ficha técnica.
</t>
    </r>
    <r>
      <rPr>
        <i/>
        <sz val="8"/>
        <color theme="1"/>
        <rFont val="Arial Narrow"/>
        <family val="2"/>
      </rPr>
      <t>"Adicionalmente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t>
    </r>
    <r>
      <rPr>
        <sz val="8"/>
        <color theme="1"/>
        <rFont val="Arial Narrow"/>
        <family val="2"/>
      </rPr>
      <t xml:space="preserve">
De otro lado en al manual del producto S70 describe que el producto es un controlador, y especifica que el Receptor S70 GNSS es un receptor de múltiples frecuencias, por lo que indica que este equipo aunque es un tableta esta diseñado para funcionar como un controlador de tipo Rugged. Por tal motivo se solicita al proponente aclarar la finalidad de este dispositivo.</t>
    </r>
  </si>
  <si>
    <t>Velocidad de núcleos</t>
  </si>
  <si>
    <t>Mínimo 1,4 GHz</t>
  </si>
  <si>
    <t>2.3Ghz</t>
  </si>
  <si>
    <t>2,4 Ghz.</t>
  </si>
  <si>
    <t>Memoria RAM</t>
  </si>
  <si>
    <t>Capacidad</t>
  </si>
  <si>
    <t>3 GB</t>
  </si>
  <si>
    <t>6 GB</t>
  </si>
  <si>
    <t>4GB</t>
  </si>
  <si>
    <t>Sistema Operativo</t>
  </si>
  <si>
    <t>Versión mínima de Android:</t>
  </si>
  <si>
    <t>8.0</t>
  </si>
  <si>
    <t>8.1</t>
  </si>
  <si>
    <t>Memoria Interna</t>
  </si>
  <si>
    <t>32 GB</t>
  </si>
  <si>
    <t>128 GB</t>
  </si>
  <si>
    <t>64GB</t>
  </si>
  <si>
    <t>Pantalla</t>
  </si>
  <si>
    <t>Resolución</t>
  </si>
  <si>
    <t>1280x800 pixeles</t>
  </si>
  <si>
    <t>1280x800 Pixeles</t>
  </si>
  <si>
    <t>1200x1920</t>
  </si>
  <si>
    <t>En la ficha tecnica del Equipos, en especifico las especificaciones ofertada se evidencia que el dispositivos solo cuenta con (720x1280 )Pixeles y el requisito minimo es 1280x800</t>
  </si>
  <si>
    <t>Tamaño</t>
  </si>
  <si>
    <t>Desde 7 pulgadas hasta 10.1 pulgadas</t>
  </si>
  <si>
    <t>7¨"</t>
  </si>
  <si>
    <t>7 Pulgadas</t>
  </si>
  <si>
    <t>Tipo</t>
  </si>
  <si>
    <t>TFT (Thin Film Transistor)</t>
  </si>
  <si>
    <t>TFT</t>
  </si>
  <si>
    <t>IPS/AFFS</t>
  </si>
  <si>
    <t xml:space="preserve">Grado de Protección </t>
  </si>
  <si>
    <t>Grado de protección</t>
  </si>
  <si>
    <t xml:space="preserve">IP 67 </t>
  </si>
  <si>
    <t>IP67</t>
  </si>
  <si>
    <t>Protección a caídas:</t>
  </si>
  <si>
    <t>MIL-STD-810G</t>
  </si>
  <si>
    <t>Memoria Externa.</t>
  </si>
  <si>
    <t>SD o Micro SD.</t>
  </si>
  <si>
    <t>Micro SD</t>
  </si>
  <si>
    <t xml:space="preserve">32 GB </t>
  </si>
  <si>
    <t>32GB</t>
  </si>
  <si>
    <t>Posibilidad de expansión</t>
  </si>
  <si>
    <t>128GB</t>
  </si>
  <si>
    <t>Conectividad</t>
  </si>
  <si>
    <t>Versión Bluetoooth</t>
  </si>
  <si>
    <t>4.0</t>
  </si>
  <si>
    <t>Versión WIFI</t>
  </si>
  <si>
    <t xml:space="preserve">802.11 b/g/n y que opere en las Bandas 2.4 y/o 5GHz </t>
  </si>
  <si>
    <t>Cámara</t>
  </si>
  <si>
    <t>Funcionalidad</t>
  </si>
  <si>
    <t>Fotografía y video</t>
  </si>
  <si>
    <t>En Subsanacion allega la Informacion respectiva.</t>
  </si>
  <si>
    <t>Resolución de Cámara trasera</t>
  </si>
  <si>
    <t>8 MP</t>
  </si>
  <si>
    <t>13 M</t>
  </si>
  <si>
    <t>13MP</t>
  </si>
  <si>
    <t>Tipo de flash</t>
  </si>
  <si>
    <t>LED</t>
  </si>
  <si>
    <t>Resolución de video</t>
  </si>
  <si>
    <t>FHD (1920x1080) @30fps</t>
  </si>
  <si>
    <t>FHD</t>
  </si>
  <si>
    <t>Sonido</t>
  </si>
  <si>
    <t>Conector Jack de audio Estándar 3,5 mm (Minimo)</t>
  </si>
  <si>
    <t>Micrófono integrado</t>
  </si>
  <si>
    <t>Parlante (Altavoz) integrado</t>
  </si>
  <si>
    <t>Tecnología de localización</t>
  </si>
  <si>
    <t>Sistemas de navegación satelitales soportables</t>
  </si>
  <si>
    <t>GPS y GLONASS</t>
  </si>
  <si>
    <t>Lápiz óptico</t>
  </si>
  <si>
    <t>Lápiz óptico resistente al agua, polvo y compatible con las Tablet ofertadas</t>
  </si>
  <si>
    <t>1 por cada equipo</t>
  </si>
  <si>
    <t>Sensores</t>
  </si>
  <si>
    <t>Acelerómetro</t>
  </si>
  <si>
    <t>Giroscopio</t>
  </si>
  <si>
    <t>Geomagnético</t>
  </si>
  <si>
    <t>Batería</t>
  </si>
  <si>
    <t>6000 mAh.</t>
  </si>
  <si>
    <t>10000 mAh.</t>
  </si>
  <si>
    <t>Condiciones</t>
  </si>
  <si>
    <t>Batería con carga plena de tipo carga rapida o en máximo 4 horas y duración a plena operación de la Tablet por mínimo 10 horas</t>
  </si>
  <si>
    <t>10 Horas</t>
  </si>
  <si>
    <t>No oferta Especifica el tiempo maximo de carga.</t>
  </si>
  <si>
    <r>
      <t>NOTA 3</t>
    </r>
    <r>
      <rPr>
        <b/>
        <sz val="10"/>
        <color rgb="FF000000"/>
        <rFont val="Arial Narrow"/>
        <family val="2"/>
      </rPr>
      <t>:</t>
    </r>
    <r>
      <rPr>
        <sz val="10"/>
        <color rgb="FF000000"/>
        <rFont val="Arial Narrow"/>
        <family val="2"/>
      </rPr>
      <t xml:space="preserve"> Si los documentos exigidos para la verificación de las condiciones técnicas habilitantes establecidas en el presente documento se encuentren en idioma diferente al castellano, el proponente deberá aportar  los mismos con la traducción simple al castellano, de conformidad con la circular No. 17 del 11 de febrero de 2015, proferida por la Agencia Nacional de Contratación Pública - Colombia Compra Eficiente, No obstante, en caso de resultar adjudicatario del proceso, deberá presentar, antes de la suscripción del contrato, la traducción oficial al castellano de los documentos presentados en idioma extranjero. La traducción oficial debe ser el mismo texto presentado.</t>
    </r>
  </si>
  <si>
    <t>PROPONENTE 1:</t>
  </si>
  <si>
    <t>EMPRESA (S):</t>
  </si>
  <si>
    <t>CONSOLIDADO DE VERIFICACIÓN REQUISITOS HABILITANTES- DOCUMENTOS TÉCNICOS</t>
  </si>
  <si>
    <t>RESULTADO</t>
  </si>
  <si>
    <t>4.1.3.4.1. ANEXO TÉCNICO Y 4.1.3.4.2 FICHA TECNICA</t>
  </si>
  <si>
    <t>Numeral 4.1.3.4.1. Anexo Especificaciones y Requerimientos Técnicas Mínimos Requeridos. Serán habilitados los proponentes que cumplan con todas las especificaciones y requisitos establecidos en el ANEXO ESPECIFICACIONES Y REQUERIMIENTOS TÉCNICOS MÍNIMOS, para lo cual el proponente deberá adjuntar dicho documento debidamente diligenciado indicando el equipo y referencia ofertada, en el que declare su conocimiento y aceptación de las condiciones y requerimientos técnicos aplicables al mismo, so pena de que se tome como NO presentada la oferta técnica y se proceda al rechazo de la propuesta.</t>
  </si>
  <si>
    <t>Aunque aportó anexo de Especificaciones y Requerimientos Técnicas Mínimos Requeridos, no cumple con las especificaciones.</t>
  </si>
  <si>
    <t>Aportó anexo de Especificaciones y Requerimientos Técnicas Mínimos Requeridos</t>
  </si>
  <si>
    <t>1.      El proponente debe anexar con su oferta, la ficha técnica, de cada uno de los equipos ofertados en la que conste que los equipos cumplen con cada una de las especificaciones técnicas establecidas en el ANEXO ESPECIFICACIONES Y REQUERIMIENTOS TÉCNICOS MÍNIMOS.. 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t>
  </si>
  <si>
    <t>Anexa Hoja de especificaciones Tecnicas donde se evidencia la Informacion de cada una de las caracteristicas que ofrece en el Anexo tecnico cumpliendo con cada una de las condiciones tecnicas, sin embargo, se procede a consultar en la pagina de stonex.com y .it sin evidenciar informacion acerca del equipos S 70 ofertado, tal y como se establece con el  el numeral 4.1.3.4.2 Ficha tecnica.
 - De otro lado en al manual del producto S70 describe que el producto es un controlador, y especifica que el Receptr S70 GNSS es un receptor de multipes frecuencias, por lo que indica que este equipo aunque es un tableta esta diseñado para funcionar como un controlador de tipo Rugged. Por tal motivo se solicita al proponente aclarar la finalidad de este dispositivo.</t>
  </si>
  <si>
    <t xml:space="preserve">En la WEB del fabrciante http://soten.com.cn/index/product/detail/id/1/mid/6.html no se evidencia las especificaciones de los equipos ofertados, ni la referencia ofertada. 
En subsanacion allega el link http://www.ruggedtabletspcfactory.com/7-inch-deca10core-6g-ram-128g-rom-android-81-robust-atex-tablet-pc-nfc-ip67-rugged-tablets-p-3084.html el cual es consultado encontrando diferencias entre las carctaeristicas ofertadas y las publicadas por el fabricante. 
De otro lado al ingresar al dominio que pertenece al contacto de información, admin@szhighton.com, se evidencia que la página del fabricante es http://szhightondz.com/ cuya página cuenta con otras referencia que no están asociadas al equipo ofertado. </t>
  </si>
  <si>
    <t>En la página del fabrciante no se encuentra la ficha técnica ofertada. Las especificaciones del fabricante sewoo no correpsonden con las presentadas.</t>
  </si>
  <si>
    <t xml:space="preserve">En la pagina del fabrciante no se encuentra la ficha tecnica ofertada. Las especificaciones del fabrciante sewoo no correpsonden con las presentadas. Adicionalmente y como lo establece el pliego definitivo de condiciones, los equipos ofertados deben ser equipos existentes en el mercado y por ningún motivo diseños o equipos fabricados a la medida para el presente proceso, por tal motivo no se tendrán en cuenta estos equipos. </t>
  </si>
  <si>
    <t xml:space="preserve">2.      Debido a que la aplicación a ser instalada por parte de la Entidad, es un desarrollo puntualmente para Android totalmente compatible con la plataforma Google play, la Entidad realizara la verificación de los equipos ofertados los cuales deben están en el listado de Dispositivos Admitidos por Google. </t>
  </si>
  <si>
    <t>Se procede a realizar la verificacion, en la lista de dispositivos adminitidos por Google sin encontrar el equipo ofertado.
 - El proponente anexa una certificacion donde menciona que este equipo hace referencia al Retail Branding ZOOMSMART bajo el NAME de LT800, sin embargo no corresponde a la referencia ofertada, y es google quien deberia emitir dicha certiicacion y no el fabricante, pues google es quien emite la lista de dispositivos admitidos y no el fabricante. por tal motivo solicitamos aclaracion al respecto.</t>
  </si>
  <si>
    <t xml:space="preserve">Se procede a realizar la verificación, en la lista de dispositivos adminitidos por Google sin encontrar el equipo ofertado. HUGE ROCK - SOTEN T71
 - </t>
  </si>
  <si>
    <t>Se realiza la verificación sobre el listado de dispositivos admitidos por google, y no se encuentra el dispositivo en este listado.</t>
  </si>
  <si>
    <t>Se realiza la verificacion sobre el listado de dispositivos admitidos por google, y no se encuentra el dispositivo en este listado.</t>
  </si>
  <si>
    <t>4.1.3.4.3 GARANTIA Y/O CERTIFICACIONES.</t>
  </si>
  <si>
    <r>
      <t>1.</t>
    </r>
    <r>
      <rPr>
        <sz val="10"/>
        <color theme="1"/>
        <rFont val="Times New Roman"/>
        <family val="1"/>
      </rPr>
      <t xml:space="preserve">       </t>
    </r>
    <r>
      <rPr>
        <sz val="10"/>
        <color theme="1"/>
        <rFont val="Arial Narrow"/>
        <family val="2"/>
      </rPr>
      <t>Certificación expedida por el fabricante o distribuidor autorizado que acredite la cadena de distribución, en la cual se pueda verificar que el oferente está autorizado por el fabricante o distribuidor autorizado para la venta, distribución, soporte, mantenimiento y garantía de los equipos ofertados. La fecha de emisión de la certificación no deberá ser superior a los seis (6) meses anteriores a la fecha límite para presentar oferta.</t>
    </r>
  </si>
  <si>
    <t xml:space="preserve">En subsancion, el Prponente aporta documento en el que se evidencia la cadena de distribucion, </t>
  </si>
  <si>
    <t>Una vez valorada la certificacion de distribuidor autorizado no se evidencia la cadena de distribucion por parte del fabricante correspondiente a la Tablet Samsung ofertada.</t>
  </si>
  <si>
    <r>
      <t>2.</t>
    </r>
    <r>
      <rPr>
        <sz val="10"/>
        <color rgb="FF000000"/>
        <rFont val="Times New Roman"/>
        <family val="1"/>
      </rPr>
      <t xml:space="preserve">        </t>
    </r>
    <r>
      <rPr>
        <sz val="10"/>
        <color rgb="FF000000"/>
        <rFont val="Arial Narrow"/>
        <family val="2"/>
      </rPr>
      <t>El proponente deberá aportar con su oferta, certificación expedida por el fabricante y/o desarrollador del software de seguridad ofertado, donde lo acredite como distribuidor o partner.</t>
    </r>
  </si>
  <si>
    <t>En la certificacion, el fabricante no certifica al proponente como distribuidor o Partner.</t>
  </si>
  <si>
    <t>No se evidencia la Certificacion del fabricante y/o desarrollador del software que lo acredite como distribudor o Partner.</t>
  </si>
  <si>
    <r>
      <t>3.</t>
    </r>
    <r>
      <rPr>
        <b/>
        <sz val="10"/>
        <color rgb="FF000000"/>
        <rFont val="Times New Roman"/>
        <family val="1"/>
      </rPr>
      <t xml:space="preserve">        </t>
    </r>
    <r>
      <rPr>
        <sz val="10"/>
        <color theme="1"/>
        <rFont val="Arial Narrow"/>
        <family val="2"/>
      </rPr>
      <t>Certificación expedida por el fabricante o mayorista donde certifique que, de llegar a ser el ganador del presente proceso, otorgara Dos (2) años de garantía para los equipos ofertados incluida su batería, dicha garantía debe cubrir defectos de fabricación de los elementos asociados con el sistema y garantizar que los equipos soportan aplicaciones reconocidas por los estándares y futuras aplicaciones.</t>
    </r>
  </si>
  <si>
    <t>Aporta Documento Suscrito.</t>
  </si>
  <si>
    <t>En Subsanacion, el oferente aporta documentacion emitida por el mayorista.</t>
  </si>
  <si>
    <t>No se evidencia la certificacion expedida por el fabricante que de garantia por 2 años de los equipos ofertados.</t>
  </si>
  <si>
    <r>
      <t>4.</t>
    </r>
    <r>
      <rPr>
        <b/>
        <sz val="10"/>
        <color rgb="FF000000"/>
        <rFont val="Times New Roman"/>
        <family val="1"/>
      </rPr>
      <t xml:space="preserve">        </t>
    </r>
    <r>
      <rPr>
        <sz val="10"/>
        <color theme="1"/>
        <rFont val="Arial Narrow"/>
        <family val="2"/>
      </rPr>
      <t>Carta suscrita por el presentante legal del proponente, donde otorgue garantía adicional o extendida sobre los equipos adquiridos, por un (1) año más, contado a partir del vencimiento de la garantía de fabricante.</t>
    </r>
  </si>
  <si>
    <t>El proponente Uniples Ofrece 2 años de Garantia sobre los productos ofrecidos.</t>
  </si>
  <si>
    <t>No.</t>
  </si>
  <si>
    <t>Proponente</t>
  </si>
  <si>
    <t>Empresa</t>
  </si>
  <si>
    <t xml:space="preserve">NIT </t>
  </si>
  <si>
    <t>MENDOZA EQUIPOS</t>
  </si>
  <si>
    <t>900.374225-1</t>
  </si>
  <si>
    <t>SERLECOM</t>
  </si>
  <si>
    <t>800089897-4</t>
  </si>
  <si>
    <t>811021363-0</t>
  </si>
  <si>
    <t>UT ELEMOVIL</t>
  </si>
  <si>
    <t>800.229.279-4 Y 900.900.175-7</t>
  </si>
  <si>
    <t>WM WIRELESS</t>
  </si>
  <si>
    <t>800083486-3</t>
  </si>
  <si>
    <t>XORES DE COLOMBIA</t>
  </si>
  <si>
    <t>830026811-0</t>
  </si>
  <si>
    <t>YINA PAOLA LOMBANA</t>
  </si>
  <si>
    <t>23216872-8</t>
  </si>
  <si>
    <t>860500630-6</t>
  </si>
  <si>
    <t xml:space="preserve">Allega aclaracion - Subsanacion y se realiza la validacion en el link http://www.ruggedtabletspcfactory.com/7-inch-deca10core-6g-ram-128g-rom-android-81-robust-atex-tablet-pc-nfc-ip67-rugged-tablets-p-3084.html encontrando que la resolucion del equipo es de 1920x720 requerimiento que no corresponde con lo ofertado en el Documento Anexo. 
En relación con los documentos aportados como subsanación y aclaración por parte del proponente SERLECOM, la entidad ha evaluado cada uno de los documentos, analizando la procedencia y la referencia de equipos ofertados así como su relación comercial entre el fabricante, exportador – validador de certificación - maquilado, distribuidor y oferente, encontrando que el equipo ofertado T71 y publicado en la web del principal fabricante, no corresponde con las especificaciones señaladas por el intermediario SOTEN en su página, ni tampoco con las allegadas por parte del proponente en los siguientes aspectos:
1. Resolución del video que aparece en la página del fabricante 1280 x 720 y en lo ofertado aparece una resolución de 1280X800.
2. No se encuentra en el listado de dispositivos admitidos por Google Inc.
De otro lado, para la Entidad es confuso que, al momento de realizar una validación, sobre un equipo marca SOTEN, el fabricante, sea Highton Electronic, pero  quien realiza la validación o maquilado es SOTEN, sin embargo  en su portafolio o página WEB no se encuentre el modelo ofertado T71, si no otras versiones que no corresponden al dispositivo presentado en este proceso de selección, motivo por el cual considera que la oferta presenta deficiencias e inexactitudes que no son aclaradas e impiden su comparación objetiva.. De otro lado al ingresar al dominio que pertenece al contacto de información, admin@szhighton.com, se evidencia que la página del fabricante es http://szhightondz.com/ en la cual se pueden encontrar otras referencia que no están asociadas al equipo ofertado.
</t>
  </si>
  <si>
    <r>
      <t xml:space="preserve">en relación con los documentos aportados como subsanación y aclaración por parte del proponente WM, la entidad ha evaluado cada uno de los documentos, analizando la procedencia y la referencia de equipos ofertados, encontrando que el equipo ofertado SEWOO y publicado en la web del principal fabricante, no corresponde con las especificaciones allegadas por parte del proponente en los siguientes aspectos:
1. Resolución del video que aparece en la página del fabricante 1280 x 720 y en lo ofertado aparece una resolución de 1024X600.
2. Sistema Operativo Android 4.4.2
3. RAM 1G
4.GPU de 1.2 Ghz.
De otro lado, para la Entidad es confuso que, al momento de realizar una validación, sobre un equipo marca SEWOO, , en el portafolio o página WEB del fabricante no se pueda verificar las especificaciones o características acorde con el modelo ofertado BPR 70 II, si no otras versiones que no corresponden al dispositivo presentado, motivo por el cual la ANM considera que la oferta presenta deficiencias e inexactitudes que no son aclaradas e impiden la comparación objetiva.
</t>
    </r>
    <r>
      <rPr>
        <i/>
        <sz val="8"/>
        <color theme="1"/>
        <rFont val="Arial Narrow"/>
        <family val="2"/>
      </rPr>
      <t>Es preciso mencionar que los equipos ofertados deben ser equipos existentes en el mercado y por ningún motivo diseños o equipos fabricados a la medida para el presente proceso, por tal motivo no se tendrán en cuenta estos equipos."</t>
    </r>
    <r>
      <rPr>
        <sz val="8"/>
        <color theme="1"/>
        <rFont val="Arial Narrow"/>
        <family val="2"/>
      </rPr>
      <t xml:space="preserve"> no se permite la presentacion de equipos diseñados a la medida. Siendo asi la Calificacion es No CUMPLE:
</t>
    </r>
  </si>
  <si>
    <t>En la ficha tecnica del Equipo, se evidencia que el dispositivos solo cuenta con (720x1280 )Pixeles y el requisito minimo es 1280x800</t>
  </si>
  <si>
    <t>El propnente SEC no aporta Aclaracion o Subsanacion.
Al revisar la pagina del fabricante no se evidencia la refIerencia ofertada. Adicionalmente la que el fabrciante publica en la pagina no corresponde con las caracteristicas ofertas. en especial la version de android. De acuerdo al  numeral 4.1.3.4.2 Ficha técnica. "Adicionalmente y de ser necesario, la Entidad podrá verificar o comprobar el cumplimiento de cada una de las especificaciones técnicas, en la web Site del fabricante para los equipos ofertados. Es preciso mencionar que los equipos ofertados deben ser equipos existentes en el mercado y por ningún motivo diseños o equipos fabricados a la medida para el presente proceso, por tal motivo no se tendrán en cuenta estos equipos." no se permite la presentacion de equipos diseñados a la medida. Siendo asi la Calificacion es No CUMPLE:</t>
  </si>
  <si>
    <t>SUBSANO: Aporta el 14 de octubre de 2020, documento de subsanación en el cual el proponente aclara su ofrecimiento inicial aportando la garantía extendida de dos años directa de fábrica, así mismo remite documento  de ofrecimiento del año adicional de garantía brindada por el proponente y copia de la Garantía EW de Samsug. Es de señalar que mediante documento suscrito por NATALIA OROZCO en calidad de Gerente de Ventas de IMPRESISTEM con fecha 30 /09/20 se certifica lo siguiente "UNIPLES S.A identificado con el Nit. 811021363-0 es distribuidor autorizado para la venta, distribución, soporte, mantenimiento y apoyo en trámite de garantía de los productos en la marca SAMSUNG ofrecidos para el proceso de la referencia (...) Para el presente proceso se otorgará a través de garantía extendida de fábrica mobilecare EW, los dos años de garantia para los equipos ofertados (...)" documento mediante el cual subsana su ofrecimiento.</t>
  </si>
  <si>
    <t xml:space="preserve">Se firma en la Ciudad de Bogotá a, los 14 días del mes de Octubre de 2020, por los integrantes del Comité Estructurador y Evaluador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</si>
</sst>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font>
      <sz val="11"/>
      <color theme="1"/>
      <name val="Calibri"/>
      <family val="2"/>
      <scheme val="minor"/>
    </font>
    <font>
      <b/>
      <sz val="8"/>
      <color theme="1"/>
      <name val="Arial Narrow"/>
      <family val="2"/>
    </font>
    <font>
      <b/>
      <sz val="8"/>
      <color rgb="FF000000"/>
      <name val="Arial Narrow"/>
      <family val="2"/>
    </font>
    <font>
      <sz val="8"/>
      <color theme="1"/>
      <name val="Arial Narrow"/>
      <family val="2"/>
    </font>
    <font>
      <b/>
      <sz val="12"/>
      <color theme="1"/>
      <name val="Arial Narrow"/>
      <family val="2"/>
    </font>
    <font>
      <b/>
      <sz val="11"/>
      <color rgb="FF000000"/>
      <name val="Arial Narrow"/>
      <family val="2"/>
    </font>
    <font>
      <b/>
      <sz val="14"/>
      <name val="Arial Narrow"/>
      <family val="2"/>
    </font>
    <font>
      <b/>
      <sz val="10"/>
      <name val="Arial Narrow"/>
      <family val="2"/>
    </font>
    <font>
      <sz val="10"/>
      <color theme="1"/>
      <name val="Times New Roman"/>
      <family val="1"/>
    </font>
    <font>
      <b/>
      <sz val="11"/>
      <color theme="1"/>
      <name val="Arial Narrow"/>
      <family val="2"/>
    </font>
    <font>
      <sz val="11"/>
      <color theme="1"/>
      <name val="Arial Narrow"/>
      <family val="2"/>
    </font>
    <font>
      <sz val="10"/>
      <color rgb="FF000000"/>
      <name val="Arial Narrow"/>
      <family val="2"/>
    </font>
    <font>
      <sz val="10"/>
      <color theme="1"/>
      <name val="Arial Narrow"/>
      <family val="2"/>
    </font>
    <font>
      <sz val="10"/>
      <color rgb="FF000000"/>
      <name val="Times New Roman"/>
      <family val="1"/>
    </font>
    <font>
      <b/>
      <sz val="10"/>
      <color rgb="FF000000"/>
      <name val="Times New Roman"/>
      <family val="1"/>
    </font>
    <font>
      <b/>
      <i/>
      <sz val="10"/>
      <color theme="1"/>
      <name val="Arial Narrow"/>
      <family val="2"/>
    </font>
    <font>
      <b/>
      <sz val="10"/>
      <color rgb="FF000000"/>
      <name val="Arial Narrow"/>
      <family val="2"/>
    </font>
    <font>
      <i/>
      <sz val="8"/>
      <color theme="1"/>
      <name val="Arial Narrow"/>
      <family val="2"/>
    </font>
    <font>
      <sz val="11"/>
      <color theme="1"/>
      <name val="Calibri"/>
      <family val="2"/>
      <scheme val="minor"/>
    </font>
    <font>
      <b/>
      <sz val="11"/>
      <color theme="1"/>
      <name val="Calibri"/>
      <family val="2"/>
      <scheme val="minor"/>
    </font>
    <font>
      <b/>
      <sz val="12"/>
      <name val="Calibri"/>
      <family val="2"/>
      <scheme val="minor"/>
    </font>
    <font>
      <sz val="12"/>
      <name val="Calibri"/>
      <family val="2"/>
      <scheme val="minor"/>
    </font>
    <font>
      <b/>
      <sz val="11"/>
      <color rgb="FFFF0000"/>
      <name val="Calibri"/>
      <family val="2"/>
      <scheme val="minor"/>
    </font>
    <font>
      <b/>
      <sz val="9"/>
      <color indexed="8"/>
      <name val="Calibri"/>
      <family val="2"/>
    </font>
    <font>
      <sz val="9"/>
      <color indexed="8"/>
      <name val="Calibri"/>
      <family val="2"/>
    </font>
    <font>
      <b/>
      <sz val="10"/>
      <color theme="1"/>
      <name val="Arial Narrow"/>
      <family val="2"/>
    </font>
    <font>
      <b/>
      <sz val="10"/>
      <color theme="1"/>
      <name val="Times New Roman"/>
      <family val="1"/>
    </font>
    <font>
      <b/>
      <sz val="8"/>
      <name val="Arial Narrow"/>
      <family val="2"/>
    </font>
    <font>
      <sz val="8"/>
      <name val="Arial Narrow"/>
      <family val="2"/>
    </font>
    <font>
      <sz val="8"/>
      <color theme="0"/>
      <name val="Arial Narrow"/>
      <family val="2"/>
    </font>
    <font>
      <b/>
      <sz val="8"/>
      <color theme="0"/>
      <name val="Arial Narrow"/>
      <family val="2"/>
    </font>
    <font>
      <sz val="8"/>
      <color rgb="FF000000"/>
      <name val="Arial Narrow"/>
      <family val="2"/>
    </font>
    <font>
      <sz val="8"/>
      <color rgb="FFFF0000"/>
      <name val="Arial Narrow"/>
      <family val="2"/>
    </font>
    <font>
      <sz val="8"/>
      <color indexed="10"/>
      <name val="Arial Narrow"/>
      <family val="2"/>
    </font>
    <font>
      <b/>
      <sz val="10"/>
      <color theme="0"/>
      <name val="Calibri"/>
      <family val="2"/>
      <scheme val="minor"/>
    </font>
    <font>
      <u/>
      <sz val="11"/>
      <color theme="10"/>
      <name val="Calibri"/>
      <family val="2"/>
      <scheme val="minor"/>
    </font>
    <font>
      <u/>
      <sz val="11"/>
      <color theme="11"/>
      <name val="Calibri"/>
      <family val="2"/>
      <scheme val="minor"/>
    </font>
    <font>
      <sz val="8"/>
      <color theme="1"/>
      <name val="ArialMT"/>
    </font>
    <font>
      <b/>
      <sz val="11"/>
      <name val="Arial Narrow"/>
      <family val="2"/>
    </font>
  </fonts>
  <fills count="15">
    <fill>
      <patternFill patternType="none"/>
    </fill>
    <fill>
      <patternFill patternType="gray125"/>
    </fill>
    <fill>
      <patternFill patternType="solid">
        <fgColor rgb="FFA8D08D"/>
        <bgColor indexed="64"/>
      </patternFill>
    </fill>
    <fill>
      <patternFill patternType="solid">
        <fgColor theme="0" tint="-0.14999847407452621"/>
        <bgColor indexed="64"/>
      </patternFill>
    </fill>
    <fill>
      <patternFill patternType="solid">
        <fgColor theme="2"/>
        <bgColor indexed="64"/>
      </patternFill>
    </fill>
    <fill>
      <patternFill patternType="solid">
        <fgColor theme="1"/>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B4C6E7"/>
        <bgColor indexed="64"/>
      </patternFill>
    </fill>
    <fill>
      <patternFill patternType="solid">
        <fgColor theme="4" tint="0.79998168889431442"/>
        <bgColor indexed="64"/>
      </patternFill>
    </fill>
    <fill>
      <patternFill patternType="solid">
        <fgColor rgb="FF00206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rgb="FFFFFF00"/>
        <bgColor indexed="64"/>
      </patternFill>
    </fill>
  </fills>
  <borders count="4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style="thin">
        <color auto="1"/>
      </bottom>
      <diagonal/>
    </border>
    <border>
      <left/>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thin">
        <color auto="1"/>
      </left>
      <right style="medium">
        <color auto="1"/>
      </right>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bottom/>
      <diagonal/>
    </border>
    <border>
      <left/>
      <right style="medium">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bottom style="thin">
        <color auto="1"/>
      </bottom>
      <diagonal/>
    </border>
    <border>
      <left style="thin">
        <color auto="1"/>
      </left>
      <right/>
      <top/>
      <bottom/>
      <diagonal/>
    </border>
    <border>
      <left/>
      <right style="medium">
        <color auto="1"/>
      </right>
      <top style="thin">
        <color auto="1"/>
      </top>
      <bottom/>
      <diagonal/>
    </border>
  </borders>
  <cellStyleXfs count="42">
    <xf numFmtId="0" fontId="0" fillId="0" borderId="0"/>
    <xf numFmtId="9" fontId="18" fillId="0" borderId="0" applyFon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cellStyleXfs>
  <cellXfs count="248">
    <xf numFmtId="0" fontId="0" fillId="0" borderId="0" xfId="0"/>
    <xf numFmtId="0" fontId="3" fillId="0" borderId="0" xfId="0" applyFont="1"/>
    <xf numFmtId="0" fontId="0" fillId="0" borderId="0" xfId="0" applyAlignment="1">
      <alignment wrapText="1"/>
    </xf>
    <xf numFmtId="0" fontId="3" fillId="0" borderId="0" xfId="0" applyFont="1" applyAlignment="1">
      <alignment vertical="center" wrapText="1"/>
    </xf>
    <xf numFmtId="0" fontId="3" fillId="0" borderId="1" xfId="0" applyFont="1" applyBorder="1" applyAlignment="1">
      <alignmen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3" fillId="0" borderId="3" xfId="0" applyFont="1" applyBorder="1"/>
    <xf numFmtId="0" fontId="3" fillId="0" borderId="1" xfId="0" applyFont="1" applyBorder="1"/>
    <xf numFmtId="0" fontId="2" fillId="2" borderId="10" xfId="0" applyFont="1" applyFill="1" applyBorder="1" applyAlignment="1">
      <alignment horizontal="center" vertical="center" wrapText="1"/>
    </xf>
    <xf numFmtId="0" fontId="1" fillId="0" borderId="10" xfId="0"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pplyAlignment="1">
      <alignment vertical="center"/>
    </xf>
    <xf numFmtId="0" fontId="3" fillId="0" borderId="10" xfId="0" applyFont="1" applyFill="1" applyBorder="1" applyAlignment="1">
      <alignment vertical="center"/>
    </xf>
    <xf numFmtId="0" fontId="3" fillId="0" borderId="10" xfId="0" applyFont="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2" xfId="0" applyFont="1" applyBorder="1"/>
    <xf numFmtId="0" fontId="3" fillId="0" borderId="4" xfId="0" applyFont="1" applyBorder="1"/>
    <xf numFmtId="0" fontId="3" fillId="0" borderId="15" xfId="0" applyFont="1" applyBorder="1"/>
    <xf numFmtId="0" fontId="2" fillId="2" borderId="11" xfId="0" applyFont="1" applyFill="1" applyBorder="1" applyAlignment="1">
      <alignment horizontal="center" vertical="center"/>
    </xf>
    <xf numFmtId="0" fontId="11" fillId="0" borderId="10" xfId="0" applyFont="1" applyBorder="1" applyAlignment="1">
      <alignment horizontal="justify" vertical="top" wrapText="1"/>
    </xf>
    <xf numFmtId="0" fontId="7" fillId="3" borderId="14" xfId="0" applyFont="1" applyFill="1" applyBorder="1" applyAlignment="1">
      <alignment vertical="center" wrapText="1"/>
    </xf>
    <xf numFmtId="0" fontId="7" fillId="3" borderId="3" xfId="0" applyFont="1" applyFill="1" applyBorder="1" applyAlignment="1">
      <alignment vertical="center" wrapText="1"/>
    </xf>
    <xf numFmtId="0" fontId="7" fillId="3" borderId="1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0" fillId="0" borderId="0" xfId="0" applyAlignment="1">
      <alignment horizontal="center"/>
    </xf>
    <xf numFmtId="0" fontId="10" fillId="0" borderId="1" xfId="0" applyFont="1" applyBorder="1"/>
    <xf numFmtId="0" fontId="9" fillId="4" borderId="1" xfId="0" applyFont="1" applyFill="1" applyBorder="1" applyAlignment="1">
      <alignment horizontal="center"/>
    </xf>
    <xf numFmtId="0" fontId="9" fillId="0" borderId="1" xfId="0" applyFont="1" applyBorder="1" applyAlignment="1">
      <alignment horizontal="center"/>
    </xf>
    <xf numFmtId="0" fontId="3" fillId="0" borderId="3" xfId="0" applyFont="1" applyBorder="1" applyAlignment="1">
      <alignment wrapText="1"/>
    </xf>
    <xf numFmtId="0" fontId="3" fillId="0" borderId="20" xfId="0" applyFont="1" applyBorder="1" applyAlignment="1">
      <alignment vertical="center"/>
    </xf>
    <xf numFmtId="0" fontId="3" fillId="0" borderId="11" xfId="0" applyFont="1" applyFill="1" applyBorder="1" applyAlignment="1">
      <alignment vertical="center" wrapText="1"/>
    </xf>
    <xf numFmtId="0" fontId="3" fillId="0" borderId="19" xfId="0" applyFont="1" applyBorder="1"/>
    <xf numFmtId="0" fontId="3" fillId="0" borderId="21" xfId="0" applyFont="1" applyBorder="1"/>
    <xf numFmtId="0" fontId="3" fillId="0" borderId="21" xfId="0" applyFont="1" applyBorder="1" applyAlignment="1">
      <alignment wrapText="1"/>
    </xf>
    <xf numFmtId="0" fontId="3" fillId="0" borderId="21" xfId="0" applyFont="1" applyBorder="1" applyAlignment="1">
      <alignment horizontal="center" vertical="center"/>
    </xf>
    <xf numFmtId="0" fontId="3" fillId="0" borderId="3" xfId="0" applyFont="1" applyBorder="1" applyAlignment="1">
      <alignment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wrapText="1"/>
    </xf>
    <xf numFmtId="0" fontId="3" fillId="0" borderId="3" xfId="0" applyFont="1" applyBorder="1" applyAlignment="1">
      <alignment horizontal="left" vertical="center" wrapText="1"/>
    </xf>
    <xf numFmtId="18" fontId="3" fillId="0" borderId="2" xfId="0" applyNumberFormat="1" applyFont="1" applyBorder="1"/>
    <xf numFmtId="0" fontId="3" fillId="0" borderId="5" xfId="0" applyFont="1" applyBorder="1" applyAlignment="1">
      <alignment wrapText="1"/>
    </xf>
    <xf numFmtId="0" fontId="3" fillId="0" borderId="1" xfId="0" applyFont="1" applyBorder="1" applyAlignment="1">
      <alignment horizontal="center" vertical="center" wrapText="1"/>
    </xf>
    <xf numFmtId="0" fontId="3" fillId="5" borderId="9" xfId="0" applyFont="1" applyFill="1" applyBorder="1" applyAlignment="1">
      <alignment vertical="center" wrapText="1"/>
    </xf>
    <xf numFmtId="0" fontId="3" fillId="5" borderId="23" xfId="0" applyFont="1" applyFill="1" applyBorder="1" applyAlignment="1">
      <alignment vertical="center" wrapText="1"/>
    </xf>
    <xf numFmtId="0" fontId="7" fillId="3" borderId="25" xfId="0" applyFont="1" applyFill="1" applyBorder="1" applyAlignment="1">
      <alignment vertical="center" wrapText="1"/>
    </xf>
    <xf numFmtId="0" fontId="7" fillId="3" borderId="23" xfId="0" applyFont="1" applyFill="1" applyBorder="1" applyAlignment="1">
      <alignment vertical="center" wrapText="1"/>
    </xf>
    <xf numFmtId="0" fontId="3" fillId="0" borderId="21" xfId="0" applyFont="1" applyBorder="1" applyAlignment="1">
      <alignment horizontal="center" vertical="center" wrapText="1"/>
    </xf>
    <xf numFmtId="0" fontId="2" fillId="2" borderId="23" xfId="0" applyFont="1" applyFill="1" applyBorder="1" applyAlignment="1">
      <alignment horizontal="center" vertical="center" wrapText="1"/>
    </xf>
    <xf numFmtId="0" fontId="3" fillId="0" borderId="23" xfId="0" applyFont="1" applyBorder="1" applyAlignment="1">
      <alignment horizontal="justify" wrapText="1"/>
    </xf>
    <xf numFmtId="0" fontId="3" fillId="0" borderId="23" xfId="0" applyFont="1" applyBorder="1"/>
    <xf numFmtId="0" fontId="3" fillId="0" borderId="26" xfId="0" applyFont="1" applyBorder="1"/>
    <xf numFmtId="0" fontId="7" fillId="3" borderId="27" xfId="0" applyFont="1" applyFill="1" applyBorder="1" applyAlignment="1">
      <alignment vertical="center" wrapText="1"/>
    </xf>
    <xf numFmtId="0" fontId="7" fillId="3" borderId="28" xfId="0" applyFont="1" applyFill="1" applyBorder="1" applyAlignment="1">
      <alignment vertical="center" wrapText="1"/>
    </xf>
    <xf numFmtId="0" fontId="2" fillId="2" borderId="28" xfId="0" applyFont="1" applyFill="1" applyBorder="1" applyAlignment="1">
      <alignment horizontal="center" vertical="center" wrapText="1"/>
    </xf>
    <xf numFmtId="0" fontId="3" fillId="0" borderId="28" xfId="0" applyFont="1" applyBorder="1" applyAlignment="1">
      <alignment horizontal="center" vertical="center" wrapText="1"/>
    </xf>
    <xf numFmtId="0" fontId="3" fillId="5" borderId="28" xfId="0" applyFont="1" applyFill="1" applyBorder="1" applyAlignment="1">
      <alignment vertical="center" wrapText="1"/>
    </xf>
    <xf numFmtId="0" fontId="3" fillId="0" borderId="29" xfId="0" applyFont="1" applyBorder="1" applyAlignment="1">
      <alignment horizontal="center" vertical="center" wrapText="1"/>
    </xf>
    <xf numFmtId="0" fontId="7" fillId="3" borderId="30" xfId="0" applyFont="1" applyFill="1" applyBorder="1" applyAlignment="1">
      <alignment vertical="center" wrapText="1"/>
    </xf>
    <xf numFmtId="0" fontId="7" fillId="3" borderId="21" xfId="0" applyFont="1" applyFill="1" applyBorder="1" applyAlignment="1">
      <alignment vertical="center" wrapText="1"/>
    </xf>
    <xf numFmtId="0" fontId="2" fillId="2" borderId="21" xfId="0" applyFont="1" applyFill="1" applyBorder="1" applyAlignment="1">
      <alignment horizontal="center" vertical="center" wrapText="1"/>
    </xf>
    <xf numFmtId="0" fontId="3" fillId="0" borderId="23" xfId="0" applyFont="1" applyBorder="1" applyAlignment="1">
      <alignment horizontal="center" vertical="center" wrapText="1"/>
    </xf>
    <xf numFmtId="0" fontId="0" fillId="0" borderId="0" xfId="0" applyAlignment="1">
      <alignment vertical="center"/>
    </xf>
    <xf numFmtId="0" fontId="0" fillId="6" borderId="0" xfId="0" applyFill="1" applyAlignment="1">
      <alignment vertical="center"/>
    </xf>
    <xf numFmtId="0" fontId="20" fillId="3" borderId="32" xfId="0" applyFont="1" applyFill="1" applyBorder="1" applyAlignment="1">
      <alignment horizontal="center" vertical="center"/>
    </xf>
    <xf numFmtId="0" fontId="0" fillId="0" borderId="2" xfId="0" applyBorder="1" applyAlignment="1">
      <alignment horizontal="center" vertical="center"/>
    </xf>
    <xf numFmtId="9" fontId="0" fillId="0" borderId="0" xfId="0" applyNumberFormat="1" applyAlignment="1">
      <alignment vertical="center"/>
    </xf>
    <xf numFmtId="0" fontId="19" fillId="0" borderId="0" xfId="0" applyFont="1" applyAlignment="1">
      <alignment vertical="center"/>
    </xf>
    <xf numFmtId="0" fontId="25" fillId="0" borderId="0" xfId="0" applyFont="1" applyAlignment="1">
      <alignment vertical="center"/>
    </xf>
    <xf numFmtId="0" fontId="26" fillId="0" borderId="0" xfId="0" applyFont="1"/>
    <xf numFmtId="0" fontId="25" fillId="0" borderId="0" xfId="0" applyFont="1"/>
    <xf numFmtId="0" fontId="9" fillId="4" borderId="35" xfId="0" applyFont="1" applyFill="1" applyBorder="1" applyAlignment="1">
      <alignment horizontal="center"/>
    </xf>
    <xf numFmtId="0" fontId="3" fillId="3" borderId="0" xfId="0" applyFont="1" applyFill="1" applyAlignment="1">
      <alignment vertical="center" wrapText="1"/>
    </xf>
    <xf numFmtId="0" fontId="29" fillId="6" borderId="0" xfId="0" applyFont="1" applyFill="1" applyBorder="1" applyAlignment="1">
      <alignment horizontal="center" vertical="center" wrapText="1"/>
    </xf>
    <xf numFmtId="0" fontId="28" fillId="6" borderId="0" xfId="0" applyFont="1" applyFill="1" applyBorder="1" applyAlignment="1">
      <alignment horizontal="center" vertical="center" wrapText="1"/>
    </xf>
    <xf numFmtId="0" fontId="3" fillId="6" borderId="0" xfId="0" applyFont="1" applyFill="1" applyAlignment="1">
      <alignment vertical="center" wrapText="1"/>
    </xf>
    <xf numFmtId="0" fontId="3" fillId="6" borderId="0" xfId="0" applyFont="1" applyFill="1" applyBorder="1" applyAlignment="1">
      <alignment vertical="center" wrapText="1"/>
    </xf>
    <xf numFmtId="0" fontId="1" fillId="9" borderId="39" xfId="0" applyFont="1" applyFill="1" applyBorder="1" applyAlignment="1">
      <alignment horizontal="center" vertical="center" wrapText="1"/>
    </xf>
    <xf numFmtId="0" fontId="1" fillId="0" borderId="1" xfId="0" applyFont="1" applyBorder="1" applyAlignment="1">
      <alignment horizontal="center" vertical="center" wrapText="1"/>
    </xf>
    <xf numFmtId="3" fontId="3" fillId="0" borderId="24" xfId="0" applyNumberFormat="1" applyFont="1" applyBorder="1" applyAlignment="1">
      <alignment horizontal="center" vertical="center" wrapText="1"/>
    </xf>
    <xf numFmtId="3" fontId="3" fillId="0" borderId="1" xfId="0" applyNumberFormat="1" applyFont="1" applyBorder="1" applyAlignment="1">
      <alignment vertical="center" wrapText="1"/>
    </xf>
    <xf numFmtId="0" fontId="27" fillId="0" borderId="1" xfId="0" applyFont="1" applyBorder="1" applyAlignment="1">
      <alignment vertical="center" wrapText="1"/>
    </xf>
    <xf numFmtId="0" fontId="27" fillId="0" borderId="1" xfId="0" applyFont="1" applyBorder="1" applyAlignment="1">
      <alignment horizontal="center" vertical="center" wrapText="1"/>
    </xf>
    <xf numFmtId="3" fontId="3" fillId="6" borderId="1" xfId="0" applyNumberFormat="1" applyFont="1" applyFill="1" applyBorder="1" applyAlignment="1">
      <alignment vertical="center" wrapText="1"/>
    </xf>
    <xf numFmtId="0" fontId="3" fillId="0" borderId="0" xfId="0" applyFont="1" applyBorder="1" applyAlignment="1">
      <alignment vertical="center" wrapText="1"/>
    </xf>
    <xf numFmtId="0" fontId="28" fillId="0" borderId="1" xfId="0" applyFont="1" applyBorder="1" applyAlignment="1">
      <alignment horizontal="center" vertical="center" wrapText="1"/>
    </xf>
    <xf numFmtId="0" fontId="28" fillId="0" borderId="21" xfId="0" applyFont="1" applyFill="1" applyBorder="1" applyAlignment="1">
      <alignment horizontal="center" vertical="center" wrapText="1"/>
    </xf>
    <xf numFmtId="0" fontId="31" fillId="0" borderId="21" xfId="0" applyFont="1" applyFill="1" applyBorder="1" applyAlignment="1">
      <alignment horizontal="center" vertical="center" wrapText="1"/>
    </xf>
    <xf numFmtId="3" fontId="31" fillId="0" borderId="21" xfId="0" applyNumberFormat="1" applyFont="1" applyFill="1" applyBorder="1" applyAlignment="1">
      <alignment horizontal="center" vertical="center" wrapText="1"/>
    </xf>
    <xf numFmtId="3" fontId="28" fillId="0" borderId="21" xfId="0" applyNumberFormat="1" applyFont="1" applyFill="1" applyBorder="1" applyAlignment="1">
      <alignment horizontal="center" vertical="center" wrapText="1"/>
    </xf>
    <xf numFmtId="9" fontId="28" fillId="0" borderId="21" xfId="0" applyNumberFormat="1" applyFont="1" applyFill="1" applyBorder="1" applyAlignment="1">
      <alignment horizontal="center" vertical="center" wrapText="1"/>
    </xf>
    <xf numFmtId="0" fontId="28" fillId="0" borderId="40" xfId="0" applyFont="1" applyBorder="1" applyAlignment="1">
      <alignment horizontal="center" vertical="center" wrapText="1"/>
    </xf>
    <xf numFmtId="0" fontId="28" fillId="0" borderId="34" xfId="0" applyFont="1" applyFill="1" applyBorder="1" applyAlignment="1">
      <alignment horizontal="center" vertical="center" wrapText="1"/>
    </xf>
    <xf numFmtId="0" fontId="31" fillId="0" borderId="34" xfId="0" applyFont="1" applyFill="1" applyBorder="1" applyAlignment="1">
      <alignment horizontal="center" vertical="center" wrapText="1"/>
    </xf>
    <xf numFmtId="3" fontId="31" fillId="0" borderId="34" xfId="0" applyNumberFormat="1" applyFont="1" applyFill="1" applyBorder="1" applyAlignment="1">
      <alignment horizontal="center" vertical="center" wrapText="1"/>
    </xf>
    <xf numFmtId="3" fontId="28" fillId="0" borderId="34" xfId="0" applyNumberFormat="1" applyFont="1" applyFill="1" applyBorder="1" applyAlignment="1">
      <alignment horizontal="center" vertical="center" wrapText="1"/>
    </xf>
    <xf numFmtId="9" fontId="28" fillId="0" borderId="34" xfId="0" applyNumberFormat="1" applyFont="1" applyFill="1" applyBorder="1" applyAlignment="1">
      <alignment horizontal="center" vertical="center" wrapText="1"/>
    </xf>
    <xf numFmtId="3" fontId="27" fillId="12" borderId="1" xfId="0" applyNumberFormat="1" applyFont="1" applyFill="1" applyBorder="1" applyAlignment="1">
      <alignment vertical="center" wrapText="1"/>
    </xf>
    <xf numFmtId="4" fontId="27" fillId="12" borderId="1" xfId="0" applyNumberFormat="1" applyFont="1" applyFill="1" applyBorder="1" applyAlignment="1">
      <alignment vertical="center" wrapText="1"/>
    </xf>
    <xf numFmtId="2" fontId="28" fillId="0" borderId="0" xfId="0" applyNumberFormat="1" applyFont="1" applyFill="1" applyBorder="1" applyAlignment="1">
      <alignment horizontal="center" vertical="center" wrapText="1"/>
    </xf>
    <xf numFmtId="3" fontId="3" fillId="0" borderId="0" xfId="0" applyNumberFormat="1" applyFont="1" applyAlignment="1">
      <alignment vertical="center" wrapText="1"/>
    </xf>
    <xf numFmtId="3" fontId="27" fillId="13" borderId="21" xfId="0" applyNumberFormat="1" applyFont="1" applyFill="1" applyBorder="1" applyAlignment="1">
      <alignment horizontal="right" vertical="center" wrapText="1"/>
    </xf>
    <xf numFmtId="4" fontId="27" fillId="0" borderId="1" xfId="0" applyNumberFormat="1" applyFont="1" applyFill="1" applyBorder="1" applyAlignment="1">
      <alignment vertical="center" wrapText="1"/>
    </xf>
    <xf numFmtId="4" fontId="3" fillId="0" borderId="0" xfId="0" applyNumberFormat="1" applyFont="1" applyAlignment="1">
      <alignment vertical="center" wrapText="1"/>
    </xf>
    <xf numFmtId="0" fontId="28" fillId="0" borderId="0" xfId="0" applyFont="1" applyAlignment="1">
      <alignment vertical="center" wrapText="1"/>
    </xf>
    <xf numFmtId="0" fontId="27" fillId="0" borderId="0" xfId="0" applyFont="1" applyBorder="1" applyAlignment="1">
      <alignment horizontal="center" vertical="center" wrapText="1"/>
    </xf>
    <xf numFmtId="0" fontId="31" fillId="0" borderId="21" xfId="0" applyFont="1" applyFill="1" applyBorder="1" applyAlignment="1">
      <alignment vertical="center" wrapText="1"/>
    </xf>
    <xf numFmtId="3" fontId="28" fillId="0" borderId="1" xfId="0" applyNumberFormat="1" applyFont="1" applyBorder="1" applyAlignment="1">
      <alignment vertical="center" wrapText="1"/>
    </xf>
    <xf numFmtId="9" fontId="28" fillId="0" borderId="1" xfId="1" applyFont="1" applyBorder="1" applyAlignment="1">
      <alignment horizontal="center" vertical="center" wrapText="1"/>
    </xf>
    <xf numFmtId="0" fontId="32" fillId="0" borderId="1" xfId="0" applyFont="1" applyFill="1" applyBorder="1" applyAlignment="1">
      <alignment horizontal="left" vertical="center" wrapText="1"/>
    </xf>
    <xf numFmtId="4" fontId="28" fillId="0" borderId="1" xfId="0" applyNumberFormat="1" applyFont="1" applyBorder="1" applyAlignment="1">
      <alignment vertical="center" wrapText="1"/>
    </xf>
    <xf numFmtId="0" fontId="28" fillId="0" borderId="1" xfId="0" applyFont="1" applyFill="1" applyBorder="1" applyAlignment="1">
      <alignment horizontal="left" vertical="center" wrapText="1"/>
    </xf>
    <xf numFmtId="0" fontId="3" fillId="0" borderId="1" xfId="0" applyFont="1" applyFill="1" applyBorder="1" applyAlignment="1">
      <alignment vertical="center" wrapText="1"/>
    </xf>
    <xf numFmtId="3" fontId="3" fillId="0" borderId="1" xfId="0" applyNumberFormat="1" applyFont="1" applyFill="1" applyBorder="1" applyAlignment="1">
      <alignment vertical="center" wrapText="1"/>
    </xf>
    <xf numFmtId="0" fontId="27" fillId="0" borderId="0" xfId="0" applyFont="1" applyFill="1" applyAlignment="1">
      <alignment vertical="center" wrapText="1"/>
    </xf>
    <xf numFmtId="0" fontId="28" fillId="0" borderId="0" xfId="0" applyFont="1" applyFill="1" applyAlignment="1">
      <alignment vertical="center" wrapText="1"/>
    </xf>
    <xf numFmtId="164" fontId="28" fillId="0" borderId="1" xfId="0" applyNumberFormat="1" applyFont="1" applyBorder="1" applyAlignment="1">
      <alignment vertical="center" wrapText="1"/>
    </xf>
    <xf numFmtId="9" fontId="32" fillId="0" borderId="1" xfId="1" applyFont="1" applyFill="1" applyBorder="1" applyAlignment="1">
      <alignment horizontal="left" vertical="center" wrapText="1"/>
    </xf>
    <xf numFmtId="0" fontId="28" fillId="0" borderId="21" xfId="0" applyFont="1" applyBorder="1" applyAlignment="1">
      <alignment horizontal="center" vertical="center" wrapText="1"/>
    </xf>
    <xf numFmtId="0" fontId="31" fillId="0" borderId="21" xfId="0" applyFont="1" applyBorder="1" applyAlignment="1">
      <alignment vertical="center" wrapText="1"/>
    </xf>
    <xf numFmtId="3" fontId="31" fillId="0" borderId="21" xfId="0" applyNumberFormat="1" applyFont="1" applyBorder="1" applyAlignment="1">
      <alignment horizontal="center" vertical="center" wrapText="1"/>
    </xf>
    <xf numFmtId="164" fontId="28" fillId="0" borderId="21" xfId="0" applyNumberFormat="1" applyFont="1" applyBorder="1" applyAlignment="1">
      <alignment vertical="center" wrapText="1"/>
    </xf>
    <xf numFmtId="9" fontId="28" fillId="0" borderId="21" xfId="0" applyNumberFormat="1" applyFont="1" applyBorder="1" applyAlignment="1">
      <alignment horizontal="center" vertical="center" wrapText="1"/>
    </xf>
    <xf numFmtId="0" fontId="32" fillId="0" borderId="21" xfId="0" applyFont="1" applyBorder="1" applyAlignment="1">
      <alignment horizontal="left" vertical="center" wrapText="1"/>
    </xf>
    <xf numFmtId="0" fontId="28" fillId="0" borderId="34" xfId="0" applyFont="1" applyBorder="1" applyAlignment="1">
      <alignment horizontal="center" vertical="center" wrapText="1"/>
    </xf>
    <xf numFmtId="0" fontId="31" fillId="0" borderId="34" xfId="0" applyFont="1" applyBorder="1" applyAlignment="1">
      <alignment vertical="center" wrapText="1"/>
    </xf>
    <xf numFmtId="3" fontId="31" fillId="0" borderId="34" xfId="0" applyNumberFormat="1" applyFont="1" applyBorder="1" applyAlignment="1">
      <alignment horizontal="center" vertical="center" wrapText="1"/>
    </xf>
    <xf numFmtId="164" fontId="28" fillId="0" borderId="34" xfId="0" applyNumberFormat="1" applyFont="1" applyBorder="1" applyAlignment="1">
      <alignment vertical="center" wrapText="1"/>
    </xf>
    <xf numFmtId="9" fontId="28" fillId="0" borderId="34" xfId="0" applyNumberFormat="1" applyFont="1" applyBorder="1" applyAlignment="1">
      <alignment horizontal="center" vertical="center" wrapText="1"/>
    </xf>
    <xf numFmtId="0" fontId="28" fillId="0" borderId="34" xfId="0" applyFont="1" applyBorder="1" applyAlignment="1">
      <alignment vertical="center" wrapText="1"/>
    </xf>
    <xf numFmtId="4" fontId="28" fillId="0" borderId="34" xfId="0" applyNumberFormat="1" applyFont="1" applyBorder="1" applyAlignment="1">
      <alignment vertical="center" wrapText="1"/>
    </xf>
    <xf numFmtId="2" fontId="28" fillId="0" borderId="0" xfId="0" applyNumberFormat="1" applyFont="1" applyAlignment="1">
      <alignment horizontal="center" vertical="center" wrapText="1"/>
    </xf>
    <xf numFmtId="0" fontId="27" fillId="0" borderId="1" xfId="0" applyFont="1" applyFill="1" applyBorder="1" applyAlignment="1">
      <alignment vertical="center" wrapText="1"/>
    </xf>
    <xf numFmtId="0" fontId="27"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4" fontId="28" fillId="0" borderId="1" xfId="0" applyNumberFormat="1" applyFont="1" applyFill="1" applyBorder="1" applyAlignment="1">
      <alignment vertical="center" wrapText="1"/>
    </xf>
    <xf numFmtId="9" fontId="28" fillId="0" borderId="1" xfId="1" applyFont="1" applyFill="1" applyBorder="1" applyAlignment="1">
      <alignment horizontal="center" vertical="center" wrapText="1"/>
    </xf>
    <xf numFmtId="3" fontId="27" fillId="0" borderId="1" xfId="0" applyNumberFormat="1" applyFont="1" applyFill="1" applyBorder="1" applyAlignment="1">
      <alignment vertical="center" wrapText="1"/>
    </xf>
    <xf numFmtId="2" fontId="28" fillId="0" borderId="0" xfId="0" applyNumberFormat="1" applyFont="1" applyFill="1" applyAlignment="1">
      <alignment horizontal="center" vertical="center" wrapText="1"/>
    </xf>
    <xf numFmtId="3" fontId="27" fillId="0" borderId="21" xfId="0" applyNumberFormat="1" applyFont="1" applyFill="1" applyBorder="1" applyAlignment="1">
      <alignment horizontal="right" vertical="center" wrapText="1"/>
    </xf>
    <xf numFmtId="4" fontId="28" fillId="0" borderId="21" xfId="0" applyNumberFormat="1" applyFont="1" applyBorder="1" applyAlignment="1">
      <alignment vertical="center" wrapText="1"/>
    </xf>
    <xf numFmtId="0" fontId="28" fillId="0" borderId="21" xfId="0" applyFont="1" applyBorder="1" applyAlignment="1">
      <alignment horizontal="left" vertical="center" wrapText="1"/>
    </xf>
    <xf numFmtId="0" fontId="32" fillId="0" borderId="1" xfId="0" applyFont="1" applyBorder="1" applyAlignment="1">
      <alignment horizontal="left" vertical="center" wrapText="1"/>
    </xf>
    <xf numFmtId="0" fontId="28"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left" vertical="center"/>
    </xf>
    <xf numFmtId="0" fontId="0" fillId="0" borderId="5" xfId="0" applyBorder="1" applyAlignment="1">
      <alignment horizontal="center" vertical="center" wrapText="1"/>
    </xf>
    <xf numFmtId="0" fontId="3"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horizontal="center" vertical="center" wrapText="1"/>
    </xf>
    <xf numFmtId="0" fontId="22" fillId="0" borderId="0" xfId="0" applyFont="1" applyBorder="1" applyAlignment="1">
      <alignment horizontal="center" vertical="center" wrapText="1"/>
    </xf>
    <xf numFmtId="0" fontId="0" fillId="0" borderId="0" xfId="0" applyBorder="1" applyAlignment="1">
      <alignment vertical="center"/>
    </xf>
    <xf numFmtId="0" fontId="7" fillId="3" borderId="28" xfId="0" applyFont="1" applyFill="1" applyBorder="1" applyAlignment="1">
      <alignment horizontal="left" vertical="center" wrapText="1"/>
    </xf>
    <xf numFmtId="0" fontId="34" fillId="7" borderId="12" xfId="0" applyFont="1" applyFill="1" applyBorder="1" applyAlignment="1">
      <alignment horizontal="center" vertical="center" wrapText="1"/>
    </xf>
    <xf numFmtId="0" fontId="34" fillId="7" borderId="13" xfId="0" applyFont="1" applyFill="1" applyBorder="1" applyAlignment="1">
      <alignment horizontal="center" vertical="center"/>
    </xf>
    <xf numFmtId="0" fontId="34" fillId="7" borderId="13" xfId="0" applyFont="1" applyFill="1" applyBorder="1" applyAlignment="1">
      <alignment horizontal="center" vertical="center" wrapText="1"/>
    </xf>
    <xf numFmtId="0" fontId="34" fillId="7" borderId="14" xfId="0" applyFont="1" applyFill="1" applyBorder="1" applyAlignment="1">
      <alignment horizontal="center" vertical="center" wrapText="1"/>
    </xf>
    <xf numFmtId="0" fontId="37" fillId="0" borderId="0" xfId="0" applyFont="1"/>
    <xf numFmtId="9" fontId="3" fillId="0" borderId="1" xfId="0" applyNumberFormat="1" applyFont="1" applyBorder="1" applyAlignment="1">
      <alignment horizontal="center" vertical="center" wrapText="1"/>
    </xf>
    <xf numFmtId="0" fontId="11" fillId="0" borderId="42" xfId="0" applyFont="1" applyBorder="1" applyAlignment="1">
      <alignment horizontal="left" vertical="top" wrapText="1"/>
    </xf>
    <xf numFmtId="0" fontId="16" fillId="0" borderId="42" xfId="0" applyFont="1" applyBorder="1" applyAlignment="1">
      <alignment horizontal="center" vertical="center" wrapText="1"/>
    </xf>
    <xf numFmtId="0" fontId="32" fillId="0" borderId="34" xfId="0" applyFont="1" applyFill="1" applyBorder="1" applyAlignment="1">
      <alignment horizontal="justify" vertical="center" wrapText="1"/>
    </xf>
    <xf numFmtId="0" fontId="32" fillId="0" borderId="21" xfId="0" applyFont="1" applyFill="1" applyBorder="1" applyAlignment="1">
      <alignment horizontal="center" vertical="center" wrapText="1"/>
    </xf>
    <xf numFmtId="0" fontId="20" fillId="3" borderId="31" xfId="0" applyFont="1" applyFill="1" applyBorder="1" applyAlignment="1">
      <alignment horizontal="center" vertical="center"/>
    </xf>
    <xf numFmtId="0" fontId="20" fillId="3" borderId="0" xfId="0" applyFont="1" applyFill="1" applyBorder="1" applyAlignment="1">
      <alignment horizontal="center" vertical="center"/>
    </xf>
    <xf numFmtId="0" fontId="1" fillId="9" borderId="36" xfId="0" applyFont="1" applyFill="1" applyBorder="1" applyAlignment="1">
      <alignment horizontal="center" vertical="center" wrapText="1"/>
    </xf>
    <xf numFmtId="0" fontId="7" fillId="3" borderId="2" xfId="0" applyFont="1" applyFill="1" applyBorder="1" applyAlignment="1">
      <alignment vertical="center" wrapText="1"/>
    </xf>
    <xf numFmtId="0" fontId="7" fillId="3" borderId="12" xfId="0" applyFont="1" applyFill="1" applyBorder="1" applyAlignment="1">
      <alignment vertical="center" wrapText="1"/>
    </xf>
    <xf numFmtId="0" fontId="4" fillId="0" borderId="8" xfId="0" applyFont="1" applyBorder="1" applyAlignment="1">
      <alignment horizontal="center" wrapText="1"/>
    </xf>
    <xf numFmtId="0" fontId="6" fillId="3" borderId="6" xfId="0" applyFont="1" applyFill="1" applyBorder="1" applyAlignment="1">
      <alignment horizontal="center" vertical="center" wrapText="1"/>
    </xf>
    <xf numFmtId="0" fontId="3" fillId="0" borderId="2" xfId="0" applyFont="1" applyBorder="1" applyAlignment="1">
      <alignment vertical="center"/>
    </xf>
    <xf numFmtId="0" fontId="3" fillId="0" borderId="2" xfId="0" applyFont="1" applyBorder="1" applyAlignment="1">
      <alignment vertical="center" wrapText="1"/>
    </xf>
    <xf numFmtId="0" fontId="3" fillId="0" borderId="1" xfId="0" applyFont="1" applyBorder="1" applyAlignment="1">
      <alignment vertical="center"/>
    </xf>
    <xf numFmtId="0" fontId="3" fillId="14" borderId="3" xfId="0" applyFont="1" applyFill="1" applyBorder="1" applyAlignment="1">
      <alignment wrapText="1"/>
    </xf>
    <xf numFmtId="0" fontId="20" fillId="3" borderId="31" xfId="0" applyFont="1" applyFill="1" applyBorder="1" applyAlignment="1">
      <alignment horizontal="center" vertical="center"/>
    </xf>
    <xf numFmtId="0" fontId="20" fillId="3" borderId="0" xfId="0" applyFont="1" applyFill="1" applyBorder="1" applyAlignment="1">
      <alignment horizontal="center" vertical="center"/>
    </xf>
    <xf numFmtId="0" fontId="0" fillId="0" borderId="0" xfId="0" applyAlignment="1">
      <alignment horizontal="left" vertical="center"/>
    </xf>
    <xf numFmtId="0" fontId="24" fillId="8" borderId="41" xfId="0" applyFont="1" applyFill="1" applyBorder="1" applyAlignment="1">
      <alignment horizontal="left" vertical="top" wrapText="1"/>
    </xf>
    <xf numFmtId="0" fontId="24" fillId="8" borderId="0" xfId="0" applyFont="1" applyFill="1" applyBorder="1" applyAlignment="1">
      <alignment horizontal="left" vertical="top" wrapText="1"/>
    </xf>
    <xf numFmtId="0" fontId="21" fillId="3" borderId="31" xfId="0" applyFont="1" applyFill="1" applyBorder="1" applyAlignment="1">
      <alignment horizontal="center" vertical="center" wrapText="1"/>
    </xf>
    <xf numFmtId="0" fontId="21" fillId="3" borderId="0" xfId="0" applyFont="1" applyFill="1" applyBorder="1" applyAlignment="1">
      <alignment horizontal="center" vertical="center" wrapText="1"/>
    </xf>
    <xf numFmtId="0" fontId="27" fillId="0" borderId="10" xfId="0" applyFont="1" applyFill="1" applyBorder="1" applyAlignment="1">
      <alignment horizontal="right" vertical="center" wrapText="1"/>
    </xf>
    <xf numFmtId="0" fontId="27" fillId="0" borderId="9" xfId="0" applyFont="1" applyFill="1" applyBorder="1" applyAlignment="1">
      <alignment horizontal="right" vertical="center" wrapText="1"/>
    </xf>
    <xf numFmtId="0" fontId="38" fillId="3" borderId="31" xfId="0" applyFont="1" applyFill="1" applyBorder="1" applyAlignment="1">
      <alignment horizontal="center" vertical="center" wrapText="1"/>
    </xf>
    <xf numFmtId="0" fontId="38" fillId="3" borderId="0" xfId="0" applyFont="1" applyFill="1" applyBorder="1" applyAlignment="1">
      <alignment horizontal="center" vertical="center" wrapText="1"/>
    </xf>
    <xf numFmtId="0" fontId="27" fillId="6" borderId="0" xfId="0" applyFont="1" applyFill="1" applyAlignment="1">
      <alignment horizontal="left" vertical="center" wrapText="1"/>
    </xf>
    <xf numFmtId="0" fontId="1" fillId="6" borderId="36" xfId="0" applyFont="1" applyFill="1" applyBorder="1" applyAlignment="1">
      <alignment horizontal="center" vertical="center" wrapText="1"/>
    </xf>
    <xf numFmtId="0" fontId="1" fillId="6" borderId="37" xfId="0" applyFont="1" applyFill="1" applyBorder="1" applyAlignment="1">
      <alignment horizontal="center" vertical="center" wrapText="1"/>
    </xf>
    <xf numFmtId="0" fontId="27" fillId="6" borderId="32" xfId="0" applyFont="1" applyFill="1" applyBorder="1" applyAlignment="1">
      <alignment horizontal="left" vertical="center" wrapText="1"/>
    </xf>
    <xf numFmtId="0" fontId="1" fillId="9" borderId="36" xfId="0" applyFont="1" applyFill="1" applyBorder="1" applyAlignment="1">
      <alignment horizontal="center" vertical="center" wrapText="1"/>
    </xf>
    <xf numFmtId="0" fontId="1" fillId="9" borderId="38" xfId="0" applyFont="1" applyFill="1" applyBorder="1" applyAlignment="1">
      <alignment horizontal="center" vertical="center" wrapText="1"/>
    </xf>
    <xf numFmtId="0" fontId="1" fillId="9" borderId="37" xfId="0" applyFont="1" applyFill="1" applyBorder="1" applyAlignment="1">
      <alignment horizontal="center" vertical="center" wrapText="1"/>
    </xf>
    <xf numFmtId="0" fontId="3" fillId="0" borderId="36" xfId="0" applyFont="1" applyBorder="1" applyAlignment="1">
      <alignment horizontal="left" vertical="center" wrapText="1"/>
    </xf>
    <xf numFmtId="0" fontId="3" fillId="0" borderId="38" xfId="0" applyFont="1" applyBorder="1" applyAlignment="1">
      <alignment horizontal="left" vertical="center" wrapText="1"/>
    </xf>
    <xf numFmtId="0" fontId="3" fillId="0" borderId="37" xfId="0" applyFont="1" applyBorder="1" applyAlignment="1">
      <alignment horizontal="left" vertical="center" wrapText="1"/>
    </xf>
    <xf numFmtId="0" fontId="28" fillId="10" borderId="10" xfId="0" applyFont="1" applyFill="1" applyBorder="1" applyAlignment="1">
      <alignment horizontal="left" vertical="center" wrapText="1"/>
    </xf>
    <xf numFmtId="0" fontId="28" fillId="10" borderId="9" xfId="0" applyFont="1" applyFill="1" applyBorder="1" applyAlignment="1">
      <alignment horizontal="left" vertical="center" wrapText="1"/>
    </xf>
    <xf numFmtId="0" fontId="28" fillId="10" borderId="21" xfId="0" applyFont="1" applyFill="1" applyBorder="1" applyAlignment="1">
      <alignment horizontal="left" vertical="center" wrapText="1"/>
    </xf>
    <xf numFmtId="0" fontId="30" fillId="11" borderId="33" xfId="0" applyFont="1" applyFill="1" applyBorder="1" applyAlignment="1">
      <alignment horizontal="center" vertical="center" wrapText="1"/>
    </xf>
    <xf numFmtId="0" fontId="30" fillId="11" borderId="7" xfId="0" applyFont="1" applyFill="1" applyBorder="1" applyAlignment="1">
      <alignment horizontal="center" vertical="center" wrapText="1"/>
    </xf>
    <xf numFmtId="0" fontId="27" fillId="0" borderId="10" xfId="0" applyFont="1" applyBorder="1" applyAlignment="1">
      <alignment horizontal="right" vertical="center" wrapText="1"/>
    </xf>
    <xf numFmtId="0" fontId="27" fillId="0" borderId="9" xfId="0" applyFont="1" applyBorder="1" applyAlignment="1">
      <alignment horizontal="right" vertical="center" wrapText="1"/>
    </xf>
    <xf numFmtId="0" fontId="27" fillId="13" borderId="10" xfId="0" applyFont="1" applyFill="1" applyBorder="1" applyAlignment="1">
      <alignment horizontal="left" vertical="center" wrapText="1"/>
    </xf>
    <xf numFmtId="0" fontId="27" fillId="13" borderId="9" xfId="0" applyFont="1" applyFill="1" applyBorder="1" applyAlignment="1">
      <alignment horizontal="left" vertical="center" wrapText="1"/>
    </xf>
    <xf numFmtId="0" fontId="27" fillId="13" borderId="21" xfId="0" applyFont="1" applyFill="1" applyBorder="1" applyAlignment="1">
      <alignment horizontal="left" vertical="center" wrapText="1"/>
    </xf>
    <xf numFmtId="9" fontId="3" fillId="0" borderId="10" xfId="0" applyNumberFormat="1" applyFont="1" applyBorder="1" applyAlignment="1">
      <alignment horizontal="center" vertical="center" wrapText="1"/>
    </xf>
    <xf numFmtId="9" fontId="3" fillId="0" borderId="9" xfId="0" applyNumberFormat="1" applyFont="1" applyBorder="1" applyAlignment="1">
      <alignment horizontal="center" vertical="center" wrapText="1"/>
    </xf>
    <xf numFmtId="9" fontId="3" fillId="0" borderId="21" xfId="0" applyNumberFormat="1" applyFont="1" applyBorder="1" applyAlignment="1">
      <alignment horizontal="center" vertical="center" wrapText="1"/>
    </xf>
    <xf numFmtId="0" fontId="30" fillId="11" borderId="34" xfId="0" applyFont="1" applyFill="1" applyBorder="1" applyAlignment="1">
      <alignment horizontal="center" vertical="center" wrapText="1"/>
    </xf>
    <xf numFmtId="0" fontId="27" fillId="0" borderId="21" xfId="0" applyFont="1" applyFill="1" applyBorder="1" applyAlignment="1">
      <alignment horizontal="right" vertical="center" wrapText="1"/>
    </xf>
    <xf numFmtId="0" fontId="27" fillId="0" borderId="10" xfId="0" applyFont="1" applyFill="1" applyBorder="1" applyAlignment="1">
      <alignment horizontal="left" vertical="center" wrapText="1"/>
    </xf>
    <xf numFmtId="0" fontId="27" fillId="0" borderId="9" xfId="0" applyFont="1" applyFill="1" applyBorder="1" applyAlignment="1">
      <alignment horizontal="left" vertical="center" wrapText="1"/>
    </xf>
    <xf numFmtId="0" fontId="27" fillId="0" borderId="21" xfId="0" applyFont="1" applyFill="1" applyBorder="1" applyAlignment="1">
      <alignment horizontal="left" vertical="center" wrapText="1"/>
    </xf>
    <xf numFmtId="0" fontId="27" fillId="0" borderId="21" xfId="0" applyFont="1" applyBorder="1" applyAlignment="1">
      <alignment horizontal="right" vertical="center" wrapText="1"/>
    </xf>
    <xf numFmtId="0" fontId="3" fillId="0" borderId="16" xfId="0" applyFont="1" applyFill="1" applyBorder="1" applyAlignment="1">
      <alignment horizontal="center" wrapText="1"/>
    </xf>
    <xf numFmtId="0" fontId="3" fillId="0" borderId="17" xfId="0" applyFont="1" applyFill="1" applyBorder="1" applyAlignment="1">
      <alignment horizontal="center" wrapText="1"/>
    </xf>
    <xf numFmtId="0" fontId="3" fillId="0" borderId="22" xfId="0" applyFont="1" applyFill="1" applyBorder="1" applyAlignment="1">
      <alignment horizontal="center" wrapText="1"/>
    </xf>
    <xf numFmtId="0" fontId="3" fillId="0" borderId="16" xfId="0" applyFont="1" applyBorder="1" applyAlignment="1">
      <alignment horizontal="justify" wrapText="1"/>
    </xf>
    <xf numFmtId="0" fontId="3" fillId="0" borderId="17" xfId="0" applyFont="1" applyBorder="1" applyAlignment="1">
      <alignment horizontal="justify" wrapText="1"/>
    </xf>
    <xf numFmtId="0" fontId="3" fillId="0" borderId="22" xfId="0" applyFont="1" applyBorder="1" applyAlignment="1">
      <alignment horizontal="justify" wrapText="1"/>
    </xf>
    <xf numFmtId="0" fontId="3" fillId="0" borderId="1" xfId="0" applyFont="1" applyBorder="1" applyAlignment="1">
      <alignment horizontal="justify" vertical="center" wrapText="1"/>
    </xf>
    <xf numFmtId="0" fontId="3" fillId="0" borderId="16" xfId="0" applyFont="1" applyFill="1" applyBorder="1" applyAlignment="1">
      <alignment horizontal="justify" vertical="center" wrapText="1"/>
    </xf>
    <xf numFmtId="0" fontId="3" fillId="0" borderId="17" xfId="0" applyFont="1" applyFill="1" applyBorder="1" applyAlignment="1">
      <alignment horizontal="justify" vertical="center" wrapText="1"/>
    </xf>
    <xf numFmtId="0" fontId="3" fillId="0" borderId="18" xfId="0" applyFont="1" applyFill="1" applyBorder="1" applyAlignment="1">
      <alignment horizontal="justify" vertical="center" wrapText="1"/>
    </xf>
    <xf numFmtId="0" fontId="3" fillId="0" borderId="2" xfId="0" applyFont="1" applyBorder="1" applyAlignment="1">
      <alignment vertical="center"/>
    </xf>
    <xf numFmtId="0" fontId="15" fillId="0" borderId="1" xfId="0" applyFont="1" applyBorder="1" applyAlignment="1">
      <alignment horizontal="justify" vertical="center" wrapText="1"/>
    </xf>
    <xf numFmtId="0" fontId="3" fillId="0" borderId="19" xfId="0" applyFont="1" applyBorder="1" applyAlignment="1">
      <alignment vertical="center"/>
    </xf>
    <xf numFmtId="0" fontId="3" fillId="0" borderId="2" xfId="0" applyFont="1" applyBorder="1" applyAlignment="1">
      <alignment vertical="center" wrapText="1"/>
    </xf>
    <xf numFmtId="0" fontId="3" fillId="0" borderId="1" xfId="0" applyFont="1" applyBorder="1" applyAlignment="1">
      <alignment vertical="center"/>
    </xf>
    <xf numFmtId="0" fontId="7" fillId="3" borderId="12" xfId="0" applyFont="1" applyFill="1" applyBorder="1" applyAlignment="1">
      <alignment vertical="center" wrapText="1"/>
    </xf>
    <xf numFmtId="0" fontId="7" fillId="3" borderId="13" xfId="0" applyFont="1" applyFill="1" applyBorder="1" applyAlignment="1">
      <alignment vertical="center" wrapText="1"/>
    </xf>
    <xf numFmtId="0" fontId="7" fillId="3" borderId="2" xfId="0" applyFont="1" applyFill="1" applyBorder="1" applyAlignment="1">
      <alignment vertical="center" wrapText="1"/>
    </xf>
    <xf numFmtId="0" fontId="7" fillId="3" borderId="1" xfId="0" applyFont="1" applyFill="1" applyBorder="1" applyAlignment="1">
      <alignment vertic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 fillId="0" borderId="8" xfId="0" applyFont="1" applyBorder="1" applyAlignment="1">
      <alignment horizontal="center"/>
    </xf>
    <xf numFmtId="0" fontId="1" fillId="0" borderId="9" xfId="0" applyFont="1" applyBorder="1" applyAlignment="1">
      <alignment horizont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cellXfs>
  <cellStyles count="42">
    <cellStyle name="Hipervínculo" xfId="10" builtinId="8" hidden="1"/>
    <cellStyle name="Hipervínculo" xfId="12" builtinId="8" hidden="1"/>
    <cellStyle name="Hipervínculo" xfId="30" builtinId="8" hidden="1"/>
    <cellStyle name="Hipervínculo" xfId="32" builtinId="8" hidden="1"/>
    <cellStyle name="Hipervínculo" xfId="26" builtinId="8" hidden="1"/>
    <cellStyle name="Hipervínculo" xfId="24" builtinId="8" hidden="1"/>
    <cellStyle name="Hipervínculo" xfId="28" builtinId="8" hidden="1"/>
    <cellStyle name="Hipervínculo" xfId="22" builtinId="8" hidden="1"/>
    <cellStyle name="Hipervínculo" xfId="4" builtinId="8" hidden="1"/>
    <cellStyle name="Hipervínculo" xfId="2" builtinId="8" hidden="1"/>
    <cellStyle name="Hipervínculo" xfId="16" builtinId="8" hidden="1"/>
    <cellStyle name="Hipervínculo" xfId="34" builtinId="8" hidden="1"/>
    <cellStyle name="Hipervínculo" xfId="36" builtinId="8" hidden="1"/>
    <cellStyle name="Hipervínculo" xfId="6" builtinId="8" hidden="1"/>
    <cellStyle name="Hipervínculo" xfId="14" builtinId="8" hidden="1"/>
    <cellStyle name="Hipervínculo" xfId="8" builtinId="8" hidden="1"/>
    <cellStyle name="Hipervínculo" xfId="20" builtinId="8" hidden="1"/>
    <cellStyle name="Hipervínculo" xfId="18" builtinId="8" hidden="1"/>
    <cellStyle name="Hipervínculo" xfId="38" builtinId="8" hidden="1"/>
    <cellStyle name="Hipervínculo" xfId="40" builtinId="8" hidden="1"/>
    <cellStyle name="Hipervínculo visitado" xfId="37" builtinId="9" hidden="1"/>
    <cellStyle name="Hipervínculo visitado" xfId="17" builtinId="9" hidden="1"/>
    <cellStyle name="Hipervínculo visitado" xfId="13" builtinId="9" hidden="1"/>
    <cellStyle name="Hipervínculo visitado" xfId="15" builtinId="9" hidden="1"/>
    <cellStyle name="Hipervínculo visitado" xfId="5" builtinId="9" hidden="1"/>
    <cellStyle name="Hipervínculo visitado" xfId="11" builtinId="9" hidden="1"/>
    <cellStyle name="Hipervínculo visitado" xfId="19" builtinId="9" hidden="1"/>
    <cellStyle name="Hipervínculo visitado" xfId="23" builtinId="9" hidden="1"/>
    <cellStyle name="Hipervínculo visitado" xfId="25" builtinId="9" hidden="1"/>
    <cellStyle name="Hipervínculo visitado" xfId="35" builtinId="9" hidden="1"/>
    <cellStyle name="Hipervínculo visitado" xfId="21" builtinId="9" hidden="1"/>
    <cellStyle name="Hipervínculo visitado" xfId="31" builtinId="9" hidden="1"/>
    <cellStyle name="Hipervínculo visitado" xfId="33" builtinId="9" hidden="1"/>
    <cellStyle name="Hipervínculo visitado" xfId="27" builtinId="9" hidden="1"/>
    <cellStyle name="Hipervínculo visitado" xfId="9" builtinId="9" hidden="1"/>
    <cellStyle name="Hipervínculo visitado" xfId="7" builtinId="9" hidden="1"/>
    <cellStyle name="Hipervínculo visitado" xfId="29" builtinId="9" hidden="1"/>
    <cellStyle name="Hipervínculo visitado" xfId="3" builtinId="9" hidden="1"/>
    <cellStyle name="Hipervínculo visitado" xfId="39" builtinId="9" hidden="1"/>
    <cellStyle name="Hipervínculo visitado" xfId="41" builtinId="9" hidden="1"/>
    <cellStyle name="Normal" xfId="0" builtinId="0"/>
    <cellStyle name="Porcentaje" xfId="1" builtinId="5"/>
  </cellStyles>
  <dxfs count="118">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
      <fill>
        <patternFill patternType="gray0625">
          <bgColor theme="9" tint="0.39994506668294322"/>
        </patternFill>
      </fill>
    </dxf>
    <dxf>
      <fill>
        <patternFill patternType="gray0625">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microsoft.com/office/2007/relationships/hdphoto" Target="../media/hdphoto2.wdp"/><Relationship Id="rId13" Type="http://schemas.microsoft.com/office/2007/relationships/hdphoto" Target="../media/hdphoto4.wdp"/><Relationship Id="rId3" Type="http://schemas.openxmlformats.org/officeDocument/2006/relationships/image" Target="../media/image3.png"/><Relationship Id="rId7" Type="http://schemas.openxmlformats.org/officeDocument/2006/relationships/image" Target="../media/image6.png"/><Relationship Id="rId12"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6" Type="http://schemas.microsoft.com/office/2007/relationships/hdphoto" Target="../media/hdphoto1.wdp"/><Relationship Id="rId11" Type="http://schemas.openxmlformats.org/officeDocument/2006/relationships/image" Target="../media/image8.png"/><Relationship Id="rId5" Type="http://schemas.openxmlformats.org/officeDocument/2006/relationships/image" Target="../media/image5.png"/><Relationship Id="rId10" Type="http://schemas.microsoft.com/office/2007/relationships/hdphoto" Target="../media/hdphoto3.wdp"/><Relationship Id="rId4" Type="http://schemas.openxmlformats.org/officeDocument/2006/relationships/image" Target="../media/image4.png"/><Relationship Id="rId9" Type="http://schemas.openxmlformats.org/officeDocument/2006/relationships/image" Target="../media/image7.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44450</xdr:colOff>
      <xdr:row>0</xdr:row>
      <xdr:rowOff>63500</xdr:rowOff>
    </xdr:from>
    <xdr:to>
      <xdr:col>1</xdr:col>
      <xdr:colOff>541020</xdr:colOff>
      <xdr:row>3</xdr:row>
      <xdr:rowOff>46567</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 y="63500"/>
          <a:ext cx="1339850" cy="3937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3</xdr:col>
      <xdr:colOff>196850</xdr:colOff>
      <xdr:row>27</xdr:row>
      <xdr:rowOff>12700</xdr:rowOff>
    </xdr:from>
    <xdr:to>
      <xdr:col>3</xdr:col>
      <xdr:colOff>1536700</xdr:colOff>
      <xdr:row>29</xdr:row>
      <xdr:rowOff>107950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97150" y="933450"/>
          <a:ext cx="1339850" cy="4635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254000</xdr:colOff>
      <xdr:row>36</xdr:row>
      <xdr:rowOff>38100</xdr:rowOff>
    </xdr:from>
    <xdr:to>
      <xdr:col>2</xdr:col>
      <xdr:colOff>806450</xdr:colOff>
      <xdr:row>41</xdr:row>
      <xdr:rowOff>171450</xdr:rowOff>
    </xdr:to>
    <xdr:pic>
      <xdr:nvPicPr>
        <xdr:cNvPr id="4" name="Imagen 6">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54100" y="2616200"/>
          <a:ext cx="2089150" cy="1054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44450</xdr:colOff>
      <xdr:row>22</xdr:row>
      <xdr:rowOff>60322</xdr:rowOff>
    </xdr:from>
    <xdr:to>
      <xdr:col>2</xdr:col>
      <xdr:colOff>247650</xdr:colOff>
      <xdr:row>24</xdr:row>
      <xdr:rowOff>150280</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11742" y="8675155"/>
          <a:ext cx="1737783" cy="4603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3</xdr:col>
      <xdr:colOff>12700</xdr:colOff>
      <xdr:row>22</xdr:row>
      <xdr:rowOff>114300</xdr:rowOff>
    </xdr:from>
    <xdr:to>
      <xdr:col>4</xdr:col>
      <xdr:colOff>279400</xdr:colOff>
      <xdr:row>24</xdr:row>
      <xdr:rowOff>126365</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extLst>
            <a:ext uri="{BEBA8EAE-BF5A-486C-A8C5-ECC9F3942E4B}">
              <a14:imgProps xmlns:a14="http://schemas.microsoft.com/office/drawing/2010/main">
                <a14:imgLayer r:embed="rId6">
                  <a14:imgEffect>
                    <a14:sharpenSoften amount="5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2413000" y="114300"/>
          <a:ext cx="2152650" cy="380365"/>
        </a:xfrm>
        <a:prstGeom prst="rect">
          <a:avLst/>
        </a:prstGeom>
      </xdr:spPr>
    </xdr:pic>
    <xdr:clientData/>
  </xdr:twoCellAnchor>
  <xdr:twoCellAnchor editAs="oneCell">
    <xdr:from>
      <xdr:col>1</xdr:col>
      <xdr:colOff>101600</xdr:colOff>
      <xdr:row>27</xdr:row>
      <xdr:rowOff>82550</xdr:rowOff>
    </xdr:from>
    <xdr:to>
      <xdr:col>2</xdr:col>
      <xdr:colOff>76200</xdr:colOff>
      <xdr:row>31</xdr:row>
      <xdr:rowOff>11430</xdr:rowOff>
    </xdr:to>
    <xdr:pic>
      <xdr:nvPicPr>
        <xdr:cNvPr id="7" name="Imagen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901700" y="1003300"/>
          <a:ext cx="1511300" cy="665480"/>
        </a:xfrm>
        <a:prstGeom prst="rect">
          <a:avLst/>
        </a:prstGeom>
        <a:noFill/>
      </xdr:spPr>
    </xdr:pic>
    <xdr:clientData/>
  </xdr:twoCellAnchor>
  <xdr:twoCellAnchor editAs="oneCell">
    <xdr:from>
      <xdr:col>3</xdr:col>
      <xdr:colOff>76200</xdr:colOff>
      <xdr:row>37</xdr:row>
      <xdr:rowOff>101600</xdr:rowOff>
    </xdr:from>
    <xdr:to>
      <xdr:col>4</xdr:col>
      <xdr:colOff>38100</xdr:colOff>
      <xdr:row>39</xdr:row>
      <xdr:rowOff>149860</xdr:rowOff>
    </xdr:to>
    <xdr:pic>
      <xdr:nvPicPr>
        <xdr:cNvPr id="8" name="Imagen 7" descr="Firma">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9" cstate="print">
          <a:biLevel thresh="75000"/>
          <a:extLst>
            <a:ext uri="{BEBA8EAE-BF5A-486C-A8C5-ECC9F3942E4B}">
              <a14:imgProps xmlns:a14="http://schemas.microsoft.com/office/drawing/2010/main">
                <a14:imgLayer r:embed="rId10">
                  <a14:imgEffect>
                    <a14:sharpenSoften amount="-50000"/>
                  </a14:imgEffect>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2476500" y="2863850"/>
          <a:ext cx="1847850" cy="416560"/>
        </a:xfrm>
        <a:prstGeom prst="rect">
          <a:avLst/>
        </a:prstGeom>
        <a:noFill/>
        <a:ln>
          <a:noFill/>
        </a:ln>
      </xdr:spPr>
    </xdr:pic>
    <xdr:clientData/>
  </xdr:twoCellAnchor>
  <xdr:twoCellAnchor editAs="oneCell">
    <xdr:from>
      <xdr:col>1</xdr:col>
      <xdr:colOff>133350</xdr:colOff>
      <xdr:row>32</xdr:row>
      <xdr:rowOff>127000</xdr:rowOff>
    </xdr:from>
    <xdr:to>
      <xdr:col>2</xdr:col>
      <xdr:colOff>298450</xdr:colOff>
      <xdr:row>35</xdr:row>
      <xdr:rowOff>158750</xdr:rowOff>
    </xdr:to>
    <xdr:pic>
      <xdr:nvPicPr>
        <xdr:cNvPr id="9" name="Imagen 8">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33450" y="1968500"/>
          <a:ext cx="1701800" cy="5842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3</xdr:col>
      <xdr:colOff>57150</xdr:colOff>
      <xdr:row>32</xdr:row>
      <xdr:rowOff>25400</xdr:rowOff>
    </xdr:from>
    <xdr:to>
      <xdr:col>4</xdr:col>
      <xdr:colOff>88900</xdr:colOff>
      <xdr:row>34</xdr:row>
      <xdr:rowOff>153670</xdr:rowOff>
    </xdr:to>
    <xdr:pic>
      <xdr:nvPicPr>
        <xdr:cNvPr id="10" name="Imagen 9" descr="firma digital">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2" cstate="print">
          <a:biLevel thresh="75000"/>
          <a:extLst>
            <a:ext uri="{BEBA8EAE-BF5A-486C-A8C5-ECC9F3942E4B}">
              <a14:imgProps xmlns:a14="http://schemas.microsoft.com/office/drawing/2010/main">
                <a14:imgLayer r:embed="rId13">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2457450" y="1866900"/>
          <a:ext cx="1917700" cy="49657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464461" cy="444500"/>
    <xdr:pic>
      <xdr:nvPicPr>
        <xdr:cNvPr id="2" name="1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464461" cy="4445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760759" cy="230909"/>
    <xdr:pic>
      <xdr:nvPicPr>
        <xdr:cNvPr id="2" name="1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60759" cy="23090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2"/>
  <sheetViews>
    <sheetView tabSelected="1" topLeftCell="A18" workbookViewId="0">
      <selection activeCell="E30" sqref="E30"/>
    </sheetView>
  </sheetViews>
  <sheetFormatPr baseColWidth="10" defaultColWidth="10.83203125" defaultRowHeight="15"/>
  <cols>
    <col min="1" max="1" width="11" style="65" customWidth="1"/>
    <col min="2" max="2" width="22" style="65" customWidth="1"/>
    <col min="3" max="3" width="28.5" style="65" customWidth="1"/>
    <col min="4" max="4" width="27" style="65" customWidth="1"/>
    <col min="5" max="5" width="24" style="65" customWidth="1"/>
    <col min="6" max="6" width="17.5" style="65" customWidth="1"/>
    <col min="7" max="256" width="10.83203125" style="65"/>
    <col min="257" max="257" width="21.5" style="65" bestFit="1" customWidth="1"/>
    <col min="258" max="258" width="45.5" style="65" customWidth="1"/>
    <col min="259" max="259" width="28.5" style="65" customWidth="1"/>
    <col min="260" max="260" width="27" style="65" customWidth="1"/>
    <col min="261" max="261" width="22.1640625" style="65" customWidth="1"/>
    <col min="262" max="512" width="10.83203125" style="65"/>
    <col min="513" max="513" width="21.5" style="65" bestFit="1" customWidth="1"/>
    <col min="514" max="514" width="45.5" style="65" customWidth="1"/>
    <col min="515" max="515" width="28.5" style="65" customWidth="1"/>
    <col min="516" max="516" width="27" style="65" customWidth="1"/>
    <col min="517" max="517" width="22.1640625" style="65" customWidth="1"/>
    <col min="518" max="768" width="10.83203125" style="65"/>
    <col min="769" max="769" width="21.5" style="65" bestFit="1" customWidth="1"/>
    <col min="770" max="770" width="45.5" style="65" customWidth="1"/>
    <col min="771" max="771" width="28.5" style="65" customWidth="1"/>
    <col min="772" max="772" width="27" style="65" customWidth="1"/>
    <col min="773" max="773" width="22.1640625" style="65" customWidth="1"/>
    <col min="774" max="1024" width="10.83203125" style="65"/>
    <col min="1025" max="1025" width="21.5" style="65" bestFit="1" customWidth="1"/>
    <col min="1026" max="1026" width="45.5" style="65" customWidth="1"/>
    <col min="1027" max="1027" width="28.5" style="65" customWidth="1"/>
    <col min="1028" max="1028" width="27" style="65" customWidth="1"/>
    <col min="1029" max="1029" width="22.1640625" style="65" customWidth="1"/>
    <col min="1030" max="1280" width="10.83203125" style="65"/>
    <col min="1281" max="1281" width="21.5" style="65" bestFit="1" customWidth="1"/>
    <col min="1282" max="1282" width="45.5" style="65" customWidth="1"/>
    <col min="1283" max="1283" width="28.5" style="65" customWidth="1"/>
    <col min="1284" max="1284" width="27" style="65" customWidth="1"/>
    <col min="1285" max="1285" width="22.1640625" style="65" customWidth="1"/>
    <col min="1286" max="1536" width="10.83203125" style="65"/>
    <col min="1537" max="1537" width="21.5" style="65" bestFit="1" customWidth="1"/>
    <col min="1538" max="1538" width="45.5" style="65" customWidth="1"/>
    <col min="1539" max="1539" width="28.5" style="65" customWidth="1"/>
    <col min="1540" max="1540" width="27" style="65" customWidth="1"/>
    <col min="1541" max="1541" width="22.1640625" style="65" customWidth="1"/>
    <col min="1542" max="1792" width="10.83203125" style="65"/>
    <col min="1793" max="1793" width="21.5" style="65" bestFit="1" customWidth="1"/>
    <col min="1794" max="1794" width="45.5" style="65" customWidth="1"/>
    <col min="1795" max="1795" width="28.5" style="65" customWidth="1"/>
    <col min="1796" max="1796" width="27" style="65" customWidth="1"/>
    <col min="1797" max="1797" width="22.1640625" style="65" customWidth="1"/>
    <col min="1798" max="2048" width="10.83203125" style="65"/>
    <col min="2049" max="2049" width="21.5" style="65" bestFit="1" customWidth="1"/>
    <col min="2050" max="2050" width="45.5" style="65" customWidth="1"/>
    <col min="2051" max="2051" width="28.5" style="65" customWidth="1"/>
    <col min="2052" max="2052" width="27" style="65" customWidth="1"/>
    <col min="2053" max="2053" width="22.1640625" style="65" customWidth="1"/>
    <col min="2054" max="2304" width="10.83203125" style="65"/>
    <col min="2305" max="2305" width="21.5" style="65" bestFit="1" customWidth="1"/>
    <col min="2306" max="2306" width="45.5" style="65" customWidth="1"/>
    <col min="2307" max="2307" width="28.5" style="65" customWidth="1"/>
    <col min="2308" max="2308" width="27" style="65" customWidth="1"/>
    <col min="2309" max="2309" width="22.1640625" style="65" customWidth="1"/>
    <col min="2310" max="2560" width="10.83203125" style="65"/>
    <col min="2561" max="2561" width="21.5" style="65" bestFit="1" customWidth="1"/>
    <col min="2562" max="2562" width="45.5" style="65" customWidth="1"/>
    <col min="2563" max="2563" width="28.5" style="65" customWidth="1"/>
    <col min="2564" max="2564" width="27" style="65" customWidth="1"/>
    <col min="2565" max="2565" width="22.1640625" style="65" customWidth="1"/>
    <col min="2566" max="2816" width="10.83203125" style="65"/>
    <col min="2817" max="2817" width="21.5" style="65" bestFit="1" customWidth="1"/>
    <col min="2818" max="2818" width="45.5" style="65" customWidth="1"/>
    <col min="2819" max="2819" width="28.5" style="65" customWidth="1"/>
    <col min="2820" max="2820" width="27" style="65" customWidth="1"/>
    <col min="2821" max="2821" width="22.1640625" style="65" customWidth="1"/>
    <col min="2822" max="3072" width="10.83203125" style="65"/>
    <col min="3073" max="3073" width="21.5" style="65" bestFit="1" customWidth="1"/>
    <col min="3074" max="3074" width="45.5" style="65" customWidth="1"/>
    <col min="3075" max="3075" width="28.5" style="65" customWidth="1"/>
    <col min="3076" max="3076" width="27" style="65" customWidth="1"/>
    <col min="3077" max="3077" width="22.1640625" style="65" customWidth="1"/>
    <col min="3078" max="3328" width="10.83203125" style="65"/>
    <col min="3329" max="3329" width="21.5" style="65" bestFit="1" customWidth="1"/>
    <col min="3330" max="3330" width="45.5" style="65" customWidth="1"/>
    <col min="3331" max="3331" width="28.5" style="65" customWidth="1"/>
    <col min="3332" max="3332" width="27" style="65" customWidth="1"/>
    <col min="3333" max="3333" width="22.1640625" style="65" customWidth="1"/>
    <col min="3334" max="3584" width="10.83203125" style="65"/>
    <col min="3585" max="3585" width="21.5" style="65" bestFit="1" customWidth="1"/>
    <col min="3586" max="3586" width="45.5" style="65" customWidth="1"/>
    <col min="3587" max="3587" width="28.5" style="65" customWidth="1"/>
    <col min="3588" max="3588" width="27" style="65" customWidth="1"/>
    <col min="3589" max="3589" width="22.1640625" style="65" customWidth="1"/>
    <col min="3590" max="3840" width="10.83203125" style="65"/>
    <col min="3841" max="3841" width="21.5" style="65" bestFit="1" customWidth="1"/>
    <col min="3842" max="3842" width="45.5" style="65" customWidth="1"/>
    <col min="3843" max="3843" width="28.5" style="65" customWidth="1"/>
    <col min="3844" max="3844" width="27" style="65" customWidth="1"/>
    <col min="3845" max="3845" width="22.1640625" style="65" customWidth="1"/>
    <col min="3846" max="4096" width="10.83203125" style="65"/>
    <col min="4097" max="4097" width="21.5" style="65" bestFit="1" customWidth="1"/>
    <col min="4098" max="4098" width="45.5" style="65" customWidth="1"/>
    <col min="4099" max="4099" width="28.5" style="65" customWidth="1"/>
    <col min="4100" max="4100" width="27" style="65" customWidth="1"/>
    <col min="4101" max="4101" width="22.1640625" style="65" customWidth="1"/>
    <col min="4102" max="4352" width="10.83203125" style="65"/>
    <col min="4353" max="4353" width="21.5" style="65" bestFit="1" customWidth="1"/>
    <col min="4354" max="4354" width="45.5" style="65" customWidth="1"/>
    <col min="4355" max="4355" width="28.5" style="65" customWidth="1"/>
    <col min="4356" max="4356" width="27" style="65" customWidth="1"/>
    <col min="4357" max="4357" width="22.1640625" style="65" customWidth="1"/>
    <col min="4358" max="4608" width="10.83203125" style="65"/>
    <col min="4609" max="4609" width="21.5" style="65" bestFit="1" customWidth="1"/>
    <col min="4610" max="4610" width="45.5" style="65" customWidth="1"/>
    <col min="4611" max="4611" width="28.5" style="65" customWidth="1"/>
    <col min="4612" max="4612" width="27" style="65" customWidth="1"/>
    <col min="4613" max="4613" width="22.1640625" style="65" customWidth="1"/>
    <col min="4614" max="4864" width="10.83203125" style="65"/>
    <col min="4865" max="4865" width="21.5" style="65" bestFit="1" customWidth="1"/>
    <col min="4866" max="4866" width="45.5" style="65" customWidth="1"/>
    <col min="4867" max="4867" width="28.5" style="65" customWidth="1"/>
    <col min="4868" max="4868" width="27" style="65" customWidth="1"/>
    <col min="4869" max="4869" width="22.1640625" style="65" customWidth="1"/>
    <col min="4870" max="5120" width="10.83203125" style="65"/>
    <col min="5121" max="5121" width="21.5" style="65" bestFit="1" customWidth="1"/>
    <col min="5122" max="5122" width="45.5" style="65" customWidth="1"/>
    <col min="5123" max="5123" width="28.5" style="65" customWidth="1"/>
    <col min="5124" max="5124" width="27" style="65" customWidth="1"/>
    <col min="5125" max="5125" width="22.1640625" style="65" customWidth="1"/>
    <col min="5126" max="5376" width="10.83203125" style="65"/>
    <col min="5377" max="5377" width="21.5" style="65" bestFit="1" customWidth="1"/>
    <col min="5378" max="5378" width="45.5" style="65" customWidth="1"/>
    <col min="5379" max="5379" width="28.5" style="65" customWidth="1"/>
    <col min="5380" max="5380" width="27" style="65" customWidth="1"/>
    <col min="5381" max="5381" width="22.1640625" style="65" customWidth="1"/>
    <col min="5382" max="5632" width="10.83203125" style="65"/>
    <col min="5633" max="5633" width="21.5" style="65" bestFit="1" customWidth="1"/>
    <col min="5634" max="5634" width="45.5" style="65" customWidth="1"/>
    <col min="5635" max="5635" width="28.5" style="65" customWidth="1"/>
    <col min="5636" max="5636" width="27" style="65" customWidth="1"/>
    <col min="5637" max="5637" width="22.1640625" style="65" customWidth="1"/>
    <col min="5638" max="5888" width="10.83203125" style="65"/>
    <col min="5889" max="5889" width="21.5" style="65" bestFit="1" customWidth="1"/>
    <col min="5890" max="5890" width="45.5" style="65" customWidth="1"/>
    <col min="5891" max="5891" width="28.5" style="65" customWidth="1"/>
    <col min="5892" max="5892" width="27" style="65" customWidth="1"/>
    <col min="5893" max="5893" width="22.1640625" style="65" customWidth="1"/>
    <col min="5894" max="6144" width="10.83203125" style="65"/>
    <col min="6145" max="6145" width="21.5" style="65" bestFit="1" customWidth="1"/>
    <col min="6146" max="6146" width="45.5" style="65" customWidth="1"/>
    <col min="6147" max="6147" width="28.5" style="65" customWidth="1"/>
    <col min="6148" max="6148" width="27" style="65" customWidth="1"/>
    <col min="6149" max="6149" width="22.1640625" style="65" customWidth="1"/>
    <col min="6150" max="6400" width="10.83203125" style="65"/>
    <col min="6401" max="6401" width="21.5" style="65" bestFit="1" customWidth="1"/>
    <col min="6402" max="6402" width="45.5" style="65" customWidth="1"/>
    <col min="6403" max="6403" width="28.5" style="65" customWidth="1"/>
    <col min="6404" max="6404" width="27" style="65" customWidth="1"/>
    <col min="6405" max="6405" width="22.1640625" style="65" customWidth="1"/>
    <col min="6406" max="6656" width="10.83203125" style="65"/>
    <col min="6657" max="6657" width="21.5" style="65" bestFit="1" customWidth="1"/>
    <col min="6658" max="6658" width="45.5" style="65" customWidth="1"/>
    <col min="6659" max="6659" width="28.5" style="65" customWidth="1"/>
    <col min="6660" max="6660" width="27" style="65" customWidth="1"/>
    <col min="6661" max="6661" width="22.1640625" style="65" customWidth="1"/>
    <col min="6662" max="6912" width="10.83203125" style="65"/>
    <col min="6913" max="6913" width="21.5" style="65" bestFit="1" customWidth="1"/>
    <col min="6914" max="6914" width="45.5" style="65" customWidth="1"/>
    <col min="6915" max="6915" width="28.5" style="65" customWidth="1"/>
    <col min="6916" max="6916" width="27" style="65" customWidth="1"/>
    <col min="6917" max="6917" width="22.1640625" style="65" customWidth="1"/>
    <col min="6918" max="7168" width="10.83203125" style="65"/>
    <col min="7169" max="7169" width="21.5" style="65" bestFit="1" customWidth="1"/>
    <col min="7170" max="7170" width="45.5" style="65" customWidth="1"/>
    <col min="7171" max="7171" width="28.5" style="65" customWidth="1"/>
    <col min="7172" max="7172" width="27" style="65" customWidth="1"/>
    <col min="7173" max="7173" width="22.1640625" style="65" customWidth="1"/>
    <col min="7174" max="7424" width="10.83203125" style="65"/>
    <col min="7425" max="7425" width="21.5" style="65" bestFit="1" customWidth="1"/>
    <col min="7426" max="7426" width="45.5" style="65" customWidth="1"/>
    <col min="7427" max="7427" width="28.5" style="65" customWidth="1"/>
    <col min="7428" max="7428" width="27" style="65" customWidth="1"/>
    <col min="7429" max="7429" width="22.1640625" style="65" customWidth="1"/>
    <col min="7430" max="7680" width="10.83203125" style="65"/>
    <col min="7681" max="7681" width="21.5" style="65" bestFit="1" customWidth="1"/>
    <col min="7682" max="7682" width="45.5" style="65" customWidth="1"/>
    <col min="7683" max="7683" width="28.5" style="65" customWidth="1"/>
    <col min="7684" max="7684" width="27" style="65" customWidth="1"/>
    <col min="7685" max="7685" width="22.1640625" style="65" customWidth="1"/>
    <col min="7686" max="7936" width="10.83203125" style="65"/>
    <col min="7937" max="7937" width="21.5" style="65" bestFit="1" customWidth="1"/>
    <col min="7938" max="7938" width="45.5" style="65" customWidth="1"/>
    <col min="7939" max="7939" width="28.5" style="65" customWidth="1"/>
    <col min="7940" max="7940" width="27" style="65" customWidth="1"/>
    <col min="7941" max="7941" width="22.1640625" style="65" customWidth="1"/>
    <col min="7942" max="8192" width="10.83203125" style="65"/>
    <col min="8193" max="8193" width="21.5" style="65" bestFit="1" customWidth="1"/>
    <col min="8194" max="8194" width="45.5" style="65" customWidth="1"/>
    <col min="8195" max="8195" width="28.5" style="65" customWidth="1"/>
    <col min="8196" max="8196" width="27" style="65" customWidth="1"/>
    <col min="8197" max="8197" width="22.1640625" style="65" customWidth="1"/>
    <col min="8198" max="8448" width="10.83203125" style="65"/>
    <col min="8449" max="8449" width="21.5" style="65" bestFit="1" customWidth="1"/>
    <col min="8450" max="8450" width="45.5" style="65" customWidth="1"/>
    <col min="8451" max="8451" width="28.5" style="65" customWidth="1"/>
    <col min="8452" max="8452" width="27" style="65" customWidth="1"/>
    <col min="8453" max="8453" width="22.1640625" style="65" customWidth="1"/>
    <col min="8454" max="8704" width="10.83203125" style="65"/>
    <col min="8705" max="8705" width="21.5" style="65" bestFit="1" customWidth="1"/>
    <col min="8706" max="8706" width="45.5" style="65" customWidth="1"/>
    <col min="8707" max="8707" width="28.5" style="65" customWidth="1"/>
    <col min="8708" max="8708" width="27" style="65" customWidth="1"/>
    <col min="8709" max="8709" width="22.1640625" style="65" customWidth="1"/>
    <col min="8710" max="8960" width="10.83203125" style="65"/>
    <col min="8961" max="8961" width="21.5" style="65" bestFit="1" customWidth="1"/>
    <col min="8962" max="8962" width="45.5" style="65" customWidth="1"/>
    <col min="8963" max="8963" width="28.5" style="65" customWidth="1"/>
    <col min="8964" max="8964" width="27" style="65" customWidth="1"/>
    <col min="8965" max="8965" width="22.1640625" style="65" customWidth="1"/>
    <col min="8966" max="9216" width="10.83203125" style="65"/>
    <col min="9217" max="9217" width="21.5" style="65" bestFit="1" customWidth="1"/>
    <col min="9218" max="9218" width="45.5" style="65" customWidth="1"/>
    <col min="9219" max="9219" width="28.5" style="65" customWidth="1"/>
    <col min="9220" max="9220" width="27" style="65" customWidth="1"/>
    <col min="9221" max="9221" width="22.1640625" style="65" customWidth="1"/>
    <col min="9222" max="9472" width="10.83203125" style="65"/>
    <col min="9473" max="9473" width="21.5" style="65" bestFit="1" customWidth="1"/>
    <col min="9474" max="9474" width="45.5" style="65" customWidth="1"/>
    <col min="9475" max="9475" width="28.5" style="65" customWidth="1"/>
    <col min="9476" max="9476" width="27" style="65" customWidth="1"/>
    <col min="9477" max="9477" width="22.1640625" style="65" customWidth="1"/>
    <col min="9478" max="9728" width="10.83203125" style="65"/>
    <col min="9729" max="9729" width="21.5" style="65" bestFit="1" customWidth="1"/>
    <col min="9730" max="9730" width="45.5" style="65" customWidth="1"/>
    <col min="9731" max="9731" width="28.5" style="65" customWidth="1"/>
    <col min="9732" max="9732" width="27" style="65" customWidth="1"/>
    <col min="9733" max="9733" width="22.1640625" style="65" customWidth="1"/>
    <col min="9734" max="9984" width="10.83203125" style="65"/>
    <col min="9985" max="9985" width="21.5" style="65" bestFit="1" customWidth="1"/>
    <col min="9986" max="9986" width="45.5" style="65" customWidth="1"/>
    <col min="9987" max="9987" width="28.5" style="65" customWidth="1"/>
    <col min="9988" max="9988" width="27" style="65" customWidth="1"/>
    <col min="9989" max="9989" width="22.1640625" style="65" customWidth="1"/>
    <col min="9990" max="10240" width="10.83203125" style="65"/>
    <col min="10241" max="10241" width="21.5" style="65" bestFit="1" customWidth="1"/>
    <col min="10242" max="10242" width="45.5" style="65" customWidth="1"/>
    <col min="10243" max="10243" width="28.5" style="65" customWidth="1"/>
    <col min="10244" max="10244" width="27" style="65" customWidth="1"/>
    <col min="10245" max="10245" width="22.1640625" style="65" customWidth="1"/>
    <col min="10246" max="10496" width="10.83203125" style="65"/>
    <col min="10497" max="10497" width="21.5" style="65" bestFit="1" customWidth="1"/>
    <col min="10498" max="10498" width="45.5" style="65" customWidth="1"/>
    <col min="10499" max="10499" width="28.5" style="65" customWidth="1"/>
    <col min="10500" max="10500" width="27" style="65" customWidth="1"/>
    <col min="10501" max="10501" width="22.1640625" style="65" customWidth="1"/>
    <col min="10502" max="10752" width="10.83203125" style="65"/>
    <col min="10753" max="10753" width="21.5" style="65" bestFit="1" customWidth="1"/>
    <col min="10754" max="10754" width="45.5" style="65" customWidth="1"/>
    <col min="10755" max="10755" width="28.5" style="65" customWidth="1"/>
    <col min="10756" max="10756" width="27" style="65" customWidth="1"/>
    <col min="10757" max="10757" width="22.1640625" style="65" customWidth="1"/>
    <col min="10758" max="11008" width="10.83203125" style="65"/>
    <col min="11009" max="11009" width="21.5" style="65" bestFit="1" customWidth="1"/>
    <col min="11010" max="11010" width="45.5" style="65" customWidth="1"/>
    <col min="11011" max="11011" width="28.5" style="65" customWidth="1"/>
    <col min="11012" max="11012" width="27" style="65" customWidth="1"/>
    <col min="11013" max="11013" width="22.1640625" style="65" customWidth="1"/>
    <col min="11014" max="11264" width="10.83203125" style="65"/>
    <col min="11265" max="11265" width="21.5" style="65" bestFit="1" customWidth="1"/>
    <col min="11266" max="11266" width="45.5" style="65" customWidth="1"/>
    <col min="11267" max="11267" width="28.5" style="65" customWidth="1"/>
    <col min="11268" max="11268" width="27" style="65" customWidth="1"/>
    <col min="11269" max="11269" width="22.1640625" style="65" customWidth="1"/>
    <col min="11270" max="11520" width="10.83203125" style="65"/>
    <col min="11521" max="11521" width="21.5" style="65" bestFit="1" customWidth="1"/>
    <col min="11522" max="11522" width="45.5" style="65" customWidth="1"/>
    <col min="11523" max="11523" width="28.5" style="65" customWidth="1"/>
    <col min="11524" max="11524" width="27" style="65" customWidth="1"/>
    <col min="11525" max="11525" width="22.1640625" style="65" customWidth="1"/>
    <col min="11526" max="11776" width="10.83203125" style="65"/>
    <col min="11777" max="11777" width="21.5" style="65" bestFit="1" customWidth="1"/>
    <col min="11778" max="11778" width="45.5" style="65" customWidth="1"/>
    <col min="11779" max="11779" width="28.5" style="65" customWidth="1"/>
    <col min="11780" max="11780" width="27" style="65" customWidth="1"/>
    <col min="11781" max="11781" width="22.1640625" style="65" customWidth="1"/>
    <col min="11782" max="12032" width="10.83203125" style="65"/>
    <col min="12033" max="12033" width="21.5" style="65" bestFit="1" customWidth="1"/>
    <col min="12034" max="12034" width="45.5" style="65" customWidth="1"/>
    <col min="12035" max="12035" width="28.5" style="65" customWidth="1"/>
    <col min="12036" max="12036" width="27" style="65" customWidth="1"/>
    <col min="12037" max="12037" width="22.1640625" style="65" customWidth="1"/>
    <col min="12038" max="12288" width="10.83203125" style="65"/>
    <col min="12289" max="12289" width="21.5" style="65" bestFit="1" customWidth="1"/>
    <col min="12290" max="12290" width="45.5" style="65" customWidth="1"/>
    <col min="12291" max="12291" width="28.5" style="65" customWidth="1"/>
    <col min="12292" max="12292" width="27" style="65" customWidth="1"/>
    <col min="12293" max="12293" width="22.1640625" style="65" customWidth="1"/>
    <col min="12294" max="12544" width="10.83203125" style="65"/>
    <col min="12545" max="12545" width="21.5" style="65" bestFit="1" customWidth="1"/>
    <col min="12546" max="12546" width="45.5" style="65" customWidth="1"/>
    <col min="12547" max="12547" width="28.5" style="65" customWidth="1"/>
    <col min="12548" max="12548" width="27" style="65" customWidth="1"/>
    <col min="12549" max="12549" width="22.1640625" style="65" customWidth="1"/>
    <col min="12550" max="12800" width="10.83203125" style="65"/>
    <col min="12801" max="12801" width="21.5" style="65" bestFit="1" customWidth="1"/>
    <col min="12802" max="12802" width="45.5" style="65" customWidth="1"/>
    <col min="12803" max="12803" width="28.5" style="65" customWidth="1"/>
    <col min="12804" max="12804" width="27" style="65" customWidth="1"/>
    <col min="12805" max="12805" width="22.1640625" style="65" customWidth="1"/>
    <col min="12806" max="13056" width="10.83203125" style="65"/>
    <col min="13057" max="13057" width="21.5" style="65" bestFit="1" customWidth="1"/>
    <col min="13058" max="13058" width="45.5" style="65" customWidth="1"/>
    <col min="13059" max="13059" width="28.5" style="65" customWidth="1"/>
    <col min="13060" max="13060" width="27" style="65" customWidth="1"/>
    <col min="13061" max="13061" width="22.1640625" style="65" customWidth="1"/>
    <col min="13062" max="13312" width="10.83203125" style="65"/>
    <col min="13313" max="13313" width="21.5" style="65" bestFit="1" customWidth="1"/>
    <col min="13314" max="13314" width="45.5" style="65" customWidth="1"/>
    <col min="13315" max="13315" width="28.5" style="65" customWidth="1"/>
    <col min="13316" max="13316" width="27" style="65" customWidth="1"/>
    <col min="13317" max="13317" width="22.1640625" style="65" customWidth="1"/>
    <col min="13318" max="13568" width="10.83203125" style="65"/>
    <col min="13569" max="13569" width="21.5" style="65" bestFit="1" customWidth="1"/>
    <col min="13570" max="13570" width="45.5" style="65" customWidth="1"/>
    <col min="13571" max="13571" width="28.5" style="65" customWidth="1"/>
    <col min="13572" max="13572" width="27" style="65" customWidth="1"/>
    <col min="13573" max="13573" width="22.1640625" style="65" customWidth="1"/>
    <col min="13574" max="13824" width="10.83203125" style="65"/>
    <col min="13825" max="13825" width="21.5" style="65" bestFit="1" customWidth="1"/>
    <col min="13826" max="13826" width="45.5" style="65" customWidth="1"/>
    <col min="13827" max="13827" width="28.5" style="65" customWidth="1"/>
    <col min="13828" max="13828" width="27" style="65" customWidth="1"/>
    <col min="13829" max="13829" width="22.1640625" style="65" customWidth="1"/>
    <col min="13830" max="14080" width="10.83203125" style="65"/>
    <col min="14081" max="14081" width="21.5" style="65" bestFit="1" customWidth="1"/>
    <col min="14082" max="14082" width="45.5" style="65" customWidth="1"/>
    <col min="14083" max="14083" width="28.5" style="65" customWidth="1"/>
    <col min="14084" max="14084" width="27" style="65" customWidth="1"/>
    <col min="14085" max="14085" width="22.1640625" style="65" customWidth="1"/>
    <col min="14086" max="14336" width="10.83203125" style="65"/>
    <col min="14337" max="14337" width="21.5" style="65" bestFit="1" customWidth="1"/>
    <col min="14338" max="14338" width="45.5" style="65" customWidth="1"/>
    <col min="14339" max="14339" width="28.5" style="65" customWidth="1"/>
    <col min="14340" max="14340" width="27" style="65" customWidth="1"/>
    <col min="14341" max="14341" width="22.1640625" style="65" customWidth="1"/>
    <col min="14342" max="14592" width="10.83203125" style="65"/>
    <col min="14593" max="14593" width="21.5" style="65" bestFit="1" customWidth="1"/>
    <col min="14594" max="14594" width="45.5" style="65" customWidth="1"/>
    <col min="14595" max="14595" width="28.5" style="65" customWidth="1"/>
    <col min="14596" max="14596" width="27" style="65" customWidth="1"/>
    <col min="14597" max="14597" width="22.1640625" style="65" customWidth="1"/>
    <col min="14598" max="14848" width="10.83203125" style="65"/>
    <col min="14849" max="14849" width="21.5" style="65" bestFit="1" customWidth="1"/>
    <col min="14850" max="14850" width="45.5" style="65" customWidth="1"/>
    <col min="14851" max="14851" width="28.5" style="65" customWidth="1"/>
    <col min="14852" max="14852" width="27" style="65" customWidth="1"/>
    <col min="14853" max="14853" width="22.1640625" style="65" customWidth="1"/>
    <col min="14854" max="15104" width="10.83203125" style="65"/>
    <col min="15105" max="15105" width="21.5" style="65" bestFit="1" customWidth="1"/>
    <col min="15106" max="15106" width="45.5" style="65" customWidth="1"/>
    <col min="15107" max="15107" width="28.5" style="65" customWidth="1"/>
    <col min="15108" max="15108" width="27" style="65" customWidth="1"/>
    <col min="15109" max="15109" width="22.1640625" style="65" customWidth="1"/>
    <col min="15110" max="15360" width="10.83203125" style="65"/>
    <col min="15361" max="15361" width="21.5" style="65" bestFit="1" customWidth="1"/>
    <col min="15362" max="15362" width="45.5" style="65" customWidth="1"/>
    <col min="15363" max="15363" width="28.5" style="65" customWidth="1"/>
    <col min="15364" max="15364" width="27" style="65" customWidth="1"/>
    <col min="15365" max="15365" width="22.1640625" style="65" customWidth="1"/>
    <col min="15366" max="15616" width="10.83203125" style="65"/>
    <col min="15617" max="15617" width="21.5" style="65" bestFit="1" customWidth="1"/>
    <col min="15618" max="15618" width="45.5" style="65" customWidth="1"/>
    <col min="15619" max="15619" width="28.5" style="65" customWidth="1"/>
    <col min="15620" max="15620" width="27" style="65" customWidth="1"/>
    <col min="15621" max="15621" width="22.1640625" style="65" customWidth="1"/>
    <col min="15622" max="15872" width="10.83203125" style="65"/>
    <col min="15873" max="15873" width="21.5" style="65" bestFit="1" customWidth="1"/>
    <col min="15874" max="15874" width="45.5" style="65" customWidth="1"/>
    <col min="15875" max="15875" width="28.5" style="65" customWidth="1"/>
    <col min="15876" max="15876" width="27" style="65" customWidth="1"/>
    <col min="15877" max="15877" width="22.1640625" style="65" customWidth="1"/>
    <col min="15878" max="16128" width="10.83203125" style="65"/>
    <col min="16129" max="16129" width="21.5" style="65" bestFit="1" customWidth="1"/>
    <col min="16130" max="16130" width="45.5" style="65" customWidth="1"/>
    <col min="16131" max="16131" width="28.5" style="65" customWidth="1"/>
    <col min="16132" max="16132" width="27" style="65" customWidth="1"/>
    <col min="16133" max="16133" width="22.1640625" style="65" customWidth="1"/>
    <col min="16134" max="16384" width="10.83203125" style="65"/>
  </cols>
  <sheetData>
    <row r="1" spans="1:23" s="66" customFormat="1" ht="16">
      <c r="A1" s="181" t="s">
        <v>0</v>
      </c>
      <c r="B1" s="182"/>
      <c r="C1" s="182"/>
      <c r="D1" s="182"/>
      <c r="E1" s="182"/>
      <c r="F1" s="182"/>
      <c r="G1" s="65"/>
      <c r="H1" s="65"/>
      <c r="I1" s="65"/>
      <c r="J1" s="65"/>
      <c r="K1" s="65"/>
      <c r="L1" s="65"/>
      <c r="M1" s="65"/>
      <c r="N1" s="65"/>
      <c r="O1" s="65"/>
      <c r="P1" s="65"/>
      <c r="Q1" s="65"/>
      <c r="R1" s="65"/>
      <c r="S1" s="65"/>
      <c r="T1" s="65"/>
      <c r="U1" s="65"/>
      <c r="V1" s="65"/>
      <c r="W1" s="65"/>
    </row>
    <row r="2" spans="1:23" s="66" customFormat="1" ht="16">
      <c r="A2" s="181"/>
      <c r="B2" s="182"/>
      <c r="C2" s="182"/>
      <c r="D2" s="182"/>
      <c r="E2" s="182"/>
      <c r="F2" s="182"/>
      <c r="G2" s="65"/>
      <c r="H2" s="65"/>
      <c r="I2" s="65"/>
      <c r="J2" s="65"/>
      <c r="K2" s="65"/>
      <c r="L2" s="65"/>
      <c r="M2" s="65"/>
      <c r="N2" s="65"/>
      <c r="O2" s="65"/>
      <c r="P2" s="65"/>
      <c r="Q2" s="65"/>
      <c r="R2" s="65"/>
      <c r="S2" s="65"/>
      <c r="T2" s="65"/>
      <c r="U2" s="65"/>
      <c r="V2" s="65"/>
      <c r="W2" s="65"/>
    </row>
    <row r="3" spans="1:23" s="66" customFormat="1" ht="1" customHeight="1">
      <c r="A3" s="170"/>
      <c r="B3" s="171"/>
      <c r="C3" s="171"/>
      <c r="D3" s="171"/>
      <c r="E3" s="67"/>
      <c r="F3" s="65"/>
      <c r="G3" s="65"/>
      <c r="H3" s="65"/>
      <c r="I3" s="65"/>
      <c r="J3" s="65"/>
      <c r="K3" s="65"/>
      <c r="L3" s="65"/>
      <c r="M3" s="65"/>
      <c r="N3" s="65"/>
      <c r="O3" s="65"/>
      <c r="P3" s="65"/>
      <c r="Q3" s="65"/>
      <c r="R3" s="65"/>
      <c r="S3" s="65"/>
      <c r="T3" s="65"/>
      <c r="U3" s="65"/>
      <c r="V3" s="65"/>
      <c r="W3" s="65"/>
    </row>
    <row r="4" spans="1:23" ht="18" customHeight="1">
      <c r="A4" s="181" t="s">
        <v>1</v>
      </c>
      <c r="B4" s="182"/>
      <c r="C4" s="182"/>
      <c r="D4" s="182"/>
      <c r="E4" s="182"/>
      <c r="F4" s="182"/>
    </row>
    <row r="5" spans="1:23" ht="25" customHeight="1">
      <c r="A5" s="186" t="s">
        <v>2</v>
      </c>
      <c r="B5" s="187"/>
      <c r="C5" s="187"/>
      <c r="D5" s="187"/>
      <c r="E5" s="187"/>
      <c r="F5" s="187"/>
    </row>
    <row r="6" spans="1:23" ht="16" thickBot="1"/>
    <row r="7" spans="1:23" ht="60">
      <c r="A7" s="160" t="s">
        <v>3</v>
      </c>
      <c r="B7" s="161" t="s">
        <v>4</v>
      </c>
      <c r="C7" s="161" t="s">
        <v>5</v>
      </c>
      <c r="D7" s="162" t="s">
        <v>6</v>
      </c>
      <c r="E7" s="162" t="s">
        <v>7</v>
      </c>
      <c r="F7" s="163" t="s">
        <v>8</v>
      </c>
    </row>
    <row r="8" spans="1:23" ht="34.5" customHeight="1">
      <c r="A8" s="68">
        <v>1</v>
      </c>
      <c r="B8" s="147" t="str">
        <f>+'LISTA DE PROPONENTES'!B2</f>
        <v>MENDOZA EQUIPOS</v>
      </c>
      <c r="C8" s="148" t="str">
        <f>+'LISTA DE PROPONENTES'!D2</f>
        <v>900.374225-1</v>
      </c>
      <c r="D8" s="45" t="str">
        <f>+EXPERIENCIA!F37</f>
        <v>NO CUMPLE. No aportó documento aclaratorio o de subsanaciones</v>
      </c>
      <c r="E8" s="45" t="str">
        <f>+'FICHA TECNICA EQUIPO'!F4</f>
        <v>NO CUMPLE</v>
      </c>
      <c r="F8" s="39" t="str">
        <f>+CERTIFICACIONES!C3</f>
        <v>NO CUMPLE</v>
      </c>
    </row>
    <row r="9" spans="1:23" ht="16">
      <c r="A9" s="68">
        <v>2</v>
      </c>
      <c r="B9" s="147" t="str">
        <f>+'LISTA DE PROPONENTES'!B3</f>
        <v>SERLECOM</v>
      </c>
      <c r="C9" s="148" t="str">
        <f>+'LISTA DE PROPONENTES'!D3</f>
        <v>800089897-4</v>
      </c>
      <c r="D9" s="45" t="str">
        <f>+EXPERIENCIA!F45</f>
        <v>CUMPLE</v>
      </c>
      <c r="E9" s="45" t="str">
        <f>+'FICHA TECNICA EQUIPO'!I4</f>
        <v xml:space="preserve">NO CUMPLE </v>
      </c>
      <c r="F9" s="39" t="str">
        <f>+CERTIFICACIONES!E3</f>
        <v>NO CUMPLE</v>
      </c>
    </row>
    <row r="10" spans="1:23" ht="16">
      <c r="A10" s="68">
        <v>3</v>
      </c>
      <c r="B10" s="147" t="str">
        <f>+'LISTA DE PROPONENTES'!B4</f>
        <v>UNIPLES</v>
      </c>
      <c r="C10" s="148" t="str">
        <f>+'LISTA DE PROPONENTES'!D4</f>
        <v>811021363-0</v>
      </c>
      <c r="D10" s="45" t="str">
        <f>+EXPERIENCIA!F51</f>
        <v>CUMPLE</v>
      </c>
      <c r="E10" s="45" t="str">
        <f>+'FICHA TECNICA EQUIPO'!L4</f>
        <v>CUMPLE</v>
      </c>
      <c r="F10" s="39" t="str">
        <f>+CERTIFICACIONES!G3</f>
        <v>CUMPLE</v>
      </c>
    </row>
    <row r="11" spans="1:23" ht="56.25" customHeight="1">
      <c r="A11" s="68">
        <v>4</v>
      </c>
      <c r="B11" s="147" t="str">
        <f>+'LISTA DE PROPONENTES'!B5</f>
        <v>UT ELEMOVIL</v>
      </c>
      <c r="C11" s="148" t="str">
        <f>+'LISTA DE PROPONENTES'!D5</f>
        <v>800.229.279-4 Y 900.900.175-7</v>
      </c>
      <c r="D11" s="165" t="str">
        <f>+EXPERIENCIA!F13</f>
        <v xml:space="preserve">NO CUMPLE:  Mediante documento aclaratorio aportado durante el traslado de la evaluación el proponente aportó el  RUP de MOVILTRONIX SAS, sin embargo éste no se encuentra en firme. </v>
      </c>
      <c r="E11" s="45" t="str">
        <f>+'FICHA TECNICA EQUIPO'!O4</f>
        <v>NO CUMPLE</v>
      </c>
      <c r="F11" s="39" t="str">
        <f>+CERTIFICACIONES!I3</f>
        <v>CUMPLE</v>
      </c>
    </row>
    <row r="12" spans="1:23" ht="73.5" customHeight="1">
      <c r="A12" s="68">
        <v>5</v>
      </c>
      <c r="B12" s="147" t="str">
        <f>+'LISTA DE PROPONENTES'!B6</f>
        <v>WM WIRELESS</v>
      </c>
      <c r="C12" s="148" t="str">
        <f>+'LISTA DE PROPONENTES'!D6</f>
        <v>800083486-3</v>
      </c>
      <c r="D12" s="45" t="str">
        <f>+EXPERIENCIA!F21</f>
        <v xml:space="preserve">NO CUMPLE. Durante el traslado de la evaluación, el proponente presento documento de subsanes, sin embargo no se acredita con  los mismos, el cumplimiento de los requisitos establecidos en el pliego de condiciones para la experiencia. </v>
      </c>
      <c r="E12" s="45" t="str">
        <f>+'FICHA TECNICA EQUIPO'!R4</f>
        <v>NO CUMPLE</v>
      </c>
      <c r="F12" s="39" t="str">
        <f>+CERTIFICACIONES!K3</f>
        <v>NO CUMPLE</v>
      </c>
    </row>
    <row r="13" spans="1:23" ht="16">
      <c r="A13" s="68">
        <v>6</v>
      </c>
      <c r="B13" s="147" t="s">
        <v>9</v>
      </c>
      <c r="C13" s="148" t="str">
        <f>+'LISTA DE PROPONENTES'!D7</f>
        <v>830026811-0</v>
      </c>
      <c r="D13" s="165" t="str">
        <f>+EXPERIENCIA!F61</f>
        <v>CUMPLE</v>
      </c>
      <c r="E13" s="45" t="str">
        <f>+'FICHA TECNICA EQUIPO'!U4</f>
        <v>CUMPLE</v>
      </c>
      <c r="F13" s="39" t="str">
        <f>+CERTIFICACIONES!M3</f>
        <v>CUMPLE</v>
      </c>
    </row>
    <row r="14" spans="1:23" ht="41.25" customHeight="1">
      <c r="A14" s="68">
        <v>7</v>
      </c>
      <c r="B14" s="147" t="str">
        <f>+'LISTA DE PROPONENTES'!B8</f>
        <v>YINA PAOLA LOMBANA</v>
      </c>
      <c r="C14" s="148" t="str">
        <f>+'LISTA DE PROPONENTES'!D8</f>
        <v>23216872-8</v>
      </c>
      <c r="D14" s="45" t="str">
        <f>+EXPERIENCIA!F29</f>
        <v>NO CUMPLE. No aportó documento aclaratorio o de subsanaciones</v>
      </c>
      <c r="E14" s="45" t="str">
        <f>+'FICHA TECNICA EQUIPO'!X4</f>
        <v>CUMPLE</v>
      </c>
      <c r="F14" s="39" t="str">
        <f>+CERTIFICACIONES!O3</f>
        <v>NO CUMPLE</v>
      </c>
    </row>
    <row r="15" spans="1:23" ht="42" customHeight="1" thickBot="1">
      <c r="A15" s="149">
        <v>8</v>
      </c>
      <c r="B15" s="150" t="str">
        <f>+'LISTA DE PROPONENTES'!B9</f>
        <v>ISEC</v>
      </c>
      <c r="C15" s="151" t="str">
        <f>+'LISTA DE PROPONENTES'!D9</f>
        <v>860500630-6</v>
      </c>
      <c r="D15" s="45" t="str">
        <f>+EXPERIENCIA!F69</f>
        <v>NO CUMPLE. No aportó documento aclaratorio o de subsanaciones</v>
      </c>
      <c r="E15" s="152" t="str">
        <f>+'FICHA TECNICA EQUIPO'!AA4</f>
        <v>NO CUMPLE</v>
      </c>
      <c r="F15" s="153" t="str">
        <f>+CERTIFICACIONES!Q3</f>
        <v>NO CUMPLE</v>
      </c>
    </row>
    <row r="16" spans="1:23">
      <c r="A16" s="154"/>
      <c r="B16" s="155"/>
      <c r="C16" s="156"/>
      <c r="D16" s="157"/>
      <c r="E16" s="157"/>
      <c r="F16" s="158"/>
    </row>
    <row r="17" spans="1:6" ht="39.75" customHeight="1">
      <c r="A17" s="184" t="s">
        <v>10</v>
      </c>
      <c r="B17" s="185"/>
      <c r="C17" s="185"/>
      <c r="D17" s="185"/>
      <c r="E17" s="185"/>
      <c r="F17" s="185"/>
    </row>
    <row r="18" spans="1:6" ht="102.75" customHeight="1">
      <c r="A18" s="184" t="s">
        <v>11</v>
      </c>
      <c r="B18" s="185"/>
      <c r="C18" s="185"/>
      <c r="D18" s="185"/>
      <c r="E18" s="185"/>
      <c r="F18" s="185"/>
    </row>
    <row r="19" spans="1:6" ht="46" customHeight="1">
      <c r="A19" s="184"/>
      <c r="B19" s="185"/>
      <c r="C19" s="185"/>
      <c r="D19" s="185"/>
      <c r="E19" s="185"/>
      <c r="F19" s="185"/>
    </row>
    <row r="21" spans="1:6">
      <c r="A21" s="183" t="s">
        <v>301</v>
      </c>
      <c r="B21" s="183"/>
      <c r="C21" s="183"/>
      <c r="D21" s="183"/>
      <c r="E21" s="183"/>
    </row>
    <row r="22" spans="1:6">
      <c r="E22" s="69"/>
    </row>
    <row r="23" spans="1:6">
      <c r="E23" s="69"/>
    </row>
    <row r="24" spans="1:6">
      <c r="E24" s="69"/>
    </row>
    <row r="25" spans="1:6">
      <c r="B25" s="70" t="s">
        <v>12</v>
      </c>
      <c r="C25" s="70"/>
      <c r="D25" s="70" t="s">
        <v>12</v>
      </c>
      <c r="E25" s="69"/>
    </row>
    <row r="26" spans="1:6">
      <c r="B26" s="70" t="s">
        <v>13</v>
      </c>
      <c r="C26" s="70"/>
      <c r="D26" s="70" t="s">
        <v>14</v>
      </c>
    </row>
    <row r="27" spans="1:6">
      <c r="B27" s="70" t="s">
        <v>15</v>
      </c>
      <c r="C27" s="70"/>
      <c r="D27" s="70" t="s">
        <v>16</v>
      </c>
    </row>
    <row r="28" spans="1:6">
      <c r="B28" s="70"/>
      <c r="C28" s="70"/>
      <c r="D28" s="70"/>
    </row>
    <row r="29" spans="1:6">
      <c r="B29" s="70"/>
      <c r="C29" s="70"/>
      <c r="D29" s="70"/>
    </row>
    <row r="30" spans="1:6">
      <c r="B30" s="70" t="s">
        <v>12</v>
      </c>
      <c r="C30" s="70"/>
      <c r="D30" s="70" t="s">
        <v>12</v>
      </c>
    </row>
    <row r="31" spans="1:6">
      <c r="B31" s="71" t="s">
        <v>17</v>
      </c>
      <c r="C31" s="70"/>
      <c r="D31" s="70" t="s">
        <v>18</v>
      </c>
    </row>
    <row r="32" spans="1:6">
      <c r="B32" s="72" t="s">
        <v>19</v>
      </c>
      <c r="C32" s="70"/>
      <c r="D32" s="70" t="s">
        <v>20</v>
      </c>
    </row>
    <row r="33" spans="2:4">
      <c r="B33" s="70"/>
      <c r="C33" s="70"/>
      <c r="D33" s="70"/>
    </row>
    <row r="34" spans="2:4">
      <c r="B34" s="70"/>
      <c r="C34" s="70"/>
      <c r="D34" s="70"/>
    </row>
    <row r="35" spans="2:4">
      <c r="B35" s="70" t="s">
        <v>12</v>
      </c>
      <c r="C35" s="70"/>
      <c r="D35" s="70" t="s">
        <v>12</v>
      </c>
    </row>
    <row r="36" spans="2:4">
      <c r="B36" s="71" t="s">
        <v>21</v>
      </c>
      <c r="C36" s="70"/>
      <c r="D36" s="71" t="s">
        <v>22</v>
      </c>
    </row>
    <row r="37" spans="2:4">
      <c r="B37" s="71" t="s">
        <v>23</v>
      </c>
      <c r="C37" s="70"/>
      <c r="D37" s="73" t="s">
        <v>24</v>
      </c>
    </row>
    <row r="38" spans="2:4">
      <c r="B38" s="70"/>
      <c r="C38" s="70"/>
      <c r="D38" s="70"/>
    </row>
    <row r="39" spans="2:4">
      <c r="B39" s="70"/>
      <c r="C39" s="70"/>
      <c r="D39" s="70"/>
    </row>
    <row r="40" spans="2:4">
      <c r="B40" s="70" t="s">
        <v>12</v>
      </c>
      <c r="D40" s="70" t="s">
        <v>12</v>
      </c>
    </row>
    <row r="41" spans="2:4">
      <c r="B41" s="70" t="s">
        <v>25</v>
      </c>
      <c r="D41" s="70" t="s">
        <v>26</v>
      </c>
    </row>
    <row r="42" spans="2:4">
      <c r="B42" s="70" t="s">
        <v>27</v>
      </c>
      <c r="D42" s="70" t="s">
        <v>28</v>
      </c>
    </row>
  </sheetData>
  <mergeCells count="7">
    <mergeCell ref="A2:F2"/>
    <mergeCell ref="A1:F1"/>
    <mergeCell ref="A21:E21"/>
    <mergeCell ref="A17:F17"/>
    <mergeCell ref="A18:F19"/>
    <mergeCell ref="A5:F5"/>
    <mergeCell ref="A4:F4"/>
  </mergeCells>
  <printOptions horizontalCentered="1"/>
  <pageMargins left="0.9055118110236221" right="0.9055118110236221" top="1.1417322834645669" bottom="0.94488188976377963" header="0.31496062992125984" footer="0.51181102362204722"/>
  <pageSetup scale="75" orientation="landscape"/>
  <headerFooter>
    <oddFooter>&amp;LPROPONENTES&amp;R&amp;P DE &amp;N</oddFooter>
  </headerFooter>
  <drawing r:id="rId1"/>
  <extLst>
    <ext xmlns:x14="http://schemas.microsoft.com/office/spreadsheetml/2009/9/main" uri="{78C0D931-6437-407d-A8EE-F0AAD7539E65}">
      <x14:conditionalFormattings>
        <x14:conditionalFormatting xmlns:xm="http://schemas.microsoft.com/office/excel/2006/main">
          <x14:cfRule type="beginsWith" priority="33" operator="beginsWith" id="{8CBB6583-9EEC-4976-A894-D3B6D4D9F69F}">
            <xm:f>LEFT(E8,LEN("NO CUMPLE"))="NO CUMPLE"</xm:f>
            <x14:dxf>
              <fill>
                <patternFill patternType="gray0625">
                  <bgColor rgb="FFFF0000"/>
                </patternFill>
              </fill>
            </x14:dxf>
          </x14:cfRule>
          <x14:cfRule type="beginsWith" priority="34" operator="beginsWith" id="{4F60296C-7B53-4D6E-AF7F-B99FBDC30DF3}">
            <xm:f>LEFT(E8,LEN("CUMPLE"))="CUMPLE"</xm:f>
            <x14:dxf>
              <fill>
                <patternFill patternType="gray0625">
                  <bgColor theme="9" tint="0.39994506668294322"/>
                </patternFill>
              </fill>
            </x14:dxf>
          </x14:cfRule>
          <xm:sqref>E8:E15</xm:sqref>
        </x14:conditionalFormatting>
        <x14:conditionalFormatting xmlns:xm="http://schemas.microsoft.com/office/excel/2006/main">
          <x14:cfRule type="beginsWith" priority="31" operator="beginsWith" id="{48550241-5EC9-4714-B216-561DEE84133A}">
            <xm:f>LEFT(F8,LEN("NO CUMPLE"))="NO CUMPLE"</xm:f>
            <x14:dxf>
              <fill>
                <patternFill patternType="gray0625">
                  <bgColor rgb="FFFF0000"/>
                </patternFill>
              </fill>
            </x14:dxf>
          </x14:cfRule>
          <x14:cfRule type="beginsWith" priority="32" operator="beginsWith" id="{6FCE9334-01D9-48EA-8A06-67CCFC0A5DFA}">
            <xm:f>LEFT(F8,LEN("CUMPLE"))="CUMPLE"</xm:f>
            <x14:dxf>
              <fill>
                <patternFill patternType="gray0625">
                  <bgColor theme="9" tint="0.39994506668294322"/>
                </patternFill>
              </fill>
            </x14:dxf>
          </x14:cfRule>
          <xm:sqref>F8:F15</xm:sqref>
        </x14:conditionalFormatting>
        <x14:conditionalFormatting xmlns:xm="http://schemas.microsoft.com/office/excel/2006/main">
          <x14:cfRule type="beginsWith" priority="29" operator="beginsWith" id="{FE0B559B-FD44-E849-957D-68D1493D31F0}">
            <xm:f>LEFT(D10,LEN("NO CUMPLE"))="NO CUMPLE"</xm:f>
            <x14:dxf>
              <fill>
                <patternFill patternType="gray0625">
                  <bgColor rgb="FFFF0000"/>
                </patternFill>
              </fill>
            </x14:dxf>
          </x14:cfRule>
          <x14:cfRule type="beginsWith" priority="30" operator="beginsWith" id="{3A7A43A8-DD65-B74E-A77C-322B4CCA1F4A}">
            <xm:f>LEFT(D10,LEN("CUMPLE"))="CUMPLE"</xm:f>
            <x14:dxf>
              <fill>
                <patternFill patternType="gray0625">
                  <bgColor theme="9" tint="0.39994506668294322"/>
                </patternFill>
              </fill>
            </x14:dxf>
          </x14:cfRule>
          <xm:sqref>D10</xm:sqref>
        </x14:conditionalFormatting>
        <x14:conditionalFormatting xmlns:xm="http://schemas.microsoft.com/office/excel/2006/main">
          <x14:cfRule type="beginsWith" priority="27" operator="beginsWith" id="{DD279C56-A043-0742-BD8C-8AE179DFE1EE}">
            <xm:f>LEFT(D9,LEN("NO CUMPLE"))="NO CUMPLE"</xm:f>
            <x14:dxf>
              <fill>
                <patternFill patternType="gray0625">
                  <bgColor rgb="FFFF0000"/>
                </patternFill>
              </fill>
            </x14:dxf>
          </x14:cfRule>
          <x14:cfRule type="beginsWith" priority="28" operator="beginsWith" id="{BC597D22-3127-4F42-A539-2543DEE2E245}">
            <xm:f>LEFT(D9,LEN("CUMPLE"))="CUMPLE"</xm:f>
            <x14:dxf>
              <fill>
                <patternFill patternType="gray0625">
                  <bgColor theme="9" tint="0.39994506668294322"/>
                </patternFill>
              </fill>
            </x14:dxf>
          </x14:cfRule>
          <xm:sqref>D9</xm:sqref>
        </x14:conditionalFormatting>
        <x14:conditionalFormatting xmlns:xm="http://schemas.microsoft.com/office/excel/2006/main">
          <x14:cfRule type="beginsWith" priority="23" operator="beginsWith" id="{84860D17-6739-B540-9467-723D9D8AD5BC}">
            <xm:f>LEFT(D8,LEN("NO CUMPLE"))="NO CUMPLE"</xm:f>
            <x14:dxf>
              <fill>
                <patternFill patternType="gray0625">
                  <bgColor rgb="FFFF0000"/>
                </patternFill>
              </fill>
            </x14:dxf>
          </x14:cfRule>
          <x14:cfRule type="beginsWith" priority="24" operator="beginsWith" id="{C826748A-A097-0542-8D81-9E205F18BA1C}">
            <xm:f>LEFT(D8,LEN("CUMPLE"))="CUMPLE"</xm:f>
            <x14:dxf>
              <fill>
                <patternFill patternType="gray0625">
                  <bgColor theme="9" tint="0.39994506668294322"/>
                </patternFill>
              </fill>
            </x14:dxf>
          </x14:cfRule>
          <xm:sqref>D8</xm:sqref>
        </x14:conditionalFormatting>
        <x14:conditionalFormatting xmlns:xm="http://schemas.microsoft.com/office/excel/2006/main">
          <x14:cfRule type="beginsWith" priority="17" operator="beginsWith" id="{D3ED7399-11C1-8648-B517-E6D2EA9913F9}">
            <xm:f>LEFT(D14,LEN("NO CUMPLE"))="NO CUMPLE"</xm:f>
            <x14:dxf>
              <fill>
                <patternFill patternType="gray0625">
                  <bgColor rgb="FFFF0000"/>
                </patternFill>
              </fill>
            </x14:dxf>
          </x14:cfRule>
          <x14:cfRule type="beginsWith" priority="18" operator="beginsWith" id="{90D3C5A4-B459-0445-A9B6-B94D6AECD5C6}">
            <xm:f>LEFT(D14,LEN("CUMPLE"))="CUMPLE"</xm:f>
            <x14:dxf>
              <fill>
                <patternFill patternType="gray0625">
                  <bgColor theme="9" tint="0.39994506668294322"/>
                </patternFill>
              </fill>
            </x14:dxf>
          </x14:cfRule>
          <xm:sqref>D14</xm:sqref>
        </x14:conditionalFormatting>
        <x14:conditionalFormatting xmlns:xm="http://schemas.microsoft.com/office/excel/2006/main">
          <x14:cfRule type="beginsWith" priority="19" operator="beginsWith" id="{3844B3D8-47CC-BF44-833A-5F27AD17D248}">
            <xm:f>LEFT(D12,LEN("NO CUMPLE"))="NO CUMPLE"</xm:f>
            <x14:dxf>
              <fill>
                <patternFill patternType="gray0625">
                  <bgColor rgb="FFFF0000"/>
                </patternFill>
              </fill>
            </x14:dxf>
          </x14:cfRule>
          <x14:cfRule type="beginsWith" priority="20" operator="beginsWith" id="{9B613E36-65B6-394E-8706-3FC21A39D019}">
            <xm:f>LEFT(D12,LEN("CUMPLE"))="CUMPLE"</xm:f>
            <x14:dxf>
              <fill>
                <patternFill patternType="gray0625">
                  <bgColor theme="9" tint="0.39994506668294322"/>
                </patternFill>
              </fill>
            </x14:dxf>
          </x14:cfRule>
          <xm:sqref>D12</xm:sqref>
        </x14:conditionalFormatting>
        <x14:conditionalFormatting xmlns:xm="http://schemas.microsoft.com/office/excel/2006/main">
          <x14:cfRule type="beginsWith" priority="15" operator="beginsWith" id="{6E474180-5856-8F43-AF93-D3C4B4486FE6}">
            <xm:f>LEFT(D15,LEN("NO CUMPLE"))="NO CUMPLE"</xm:f>
            <x14:dxf>
              <fill>
                <patternFill patternType="gray0625">
                  <bgColor rgb="FFFF0000"/>
                </patternFill>
              </fill>
            </x14:dxf>
          </x14:cfRule>
          <x14:cfRule type="beginsWith" priority="16" operator="beginsWith" id="{D4C147E3-3F5A-3149-86A5-9396768B6D1F}">
            <xm:f>LEFT(D15,LEN("CUMPLE"))="CUMPLE"</xm:f>
            <x14:dxf>
              <fill>
                <patternFill patternType="gray0625">
                  <bgColor theme="9" tint="0.39994506668294322"/>
                </patternFill>
              </fill>
            </x14:dxf>
          </x14:cfRule>
          <xm:sqref>D15</xm:sqref>
        </x14:conditionalFormatting>
        <x14:conditionalFormatting xmlns:xm="http://schemas.microsoft.com/office/excel/2006/main">
          <x14:cfRule type="beginsWith" priority="7" operator="beginsWith" id="{060F1722-F4D3-E046-BB43-FDAB0C928706}">
            <xm:f>LEFT(D13,LEN("NO CUMPLE"))="NO CUMPLE"</xm:f>
            <x14:dxf>
              <fill>
                <patternFill patternType="gray0625">
                  <bgColor rgb="FFFF0000"/>
                </patternFill>
              </fill>
            </x14:dxf>
          </x14:cfRule>
          <x14:cfRule type="beginsWith" priority="8" operator="beginsWith" id="{FA6FDF9D-11E0-C245-BE22-04DC9A8F3102}">
            <xm:f>LEFT(D13,LEN("CUMPLE"))="CUMPLE"</xm:f>
            <x14:dxf>
              <fill>
                <patternFill patternType="gray0625">
                  <bgColor theme="9" tint="0.39994506668294322"/>
                </patternFill>
              </fill>
            </x14:dxf>
          </x14:cfRule>
          <xm:sqref>D13</xm:sqref>
        </x14:conditionalFormatting>
        <x14:conditionalFormatting xmlns:xm="http://schemas.microsoft.com/office/excel/2006/main">
          <x14:cfRule type="beginsWith" priority="1" operator="beginsWith" id="{2B3942CF-7B58-2940-B4B2-208F429CDA11}">
            <xm:f>LEFT(D11,LEN("NO CUMPLE"))="NO CUMPLE"</xm:f>
            <x14:dxf>
              <fill>
                <patternFill patternType="gray0625">
                  <bgColor rgb="FFFF0000"/>
                </patternFill>
              </fill>
            </x14:dxf>
          </x14:cfRule>
          <x14:cfRule type="beginsWith" priority="2" operator="beginsWith" id="{275C616D-7993-9448-A3DC-B079C202D865}">
            <xm:f>LEFT(D11,LEN("CUMPLE"))="CUMPLE"</xm:f>
            <x14:dxf>
              <fill>
                <patternFill patternType="gray0625">
                  <bgColor theme="9" tint="0.39994506668294322"/>
                </patternFill>
              </fill>
            </x14:dxf>
          </x14:cfRule>
          <xm:sqref>D11</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69"/>
  <sheetViews>
    <sheetView zoomScaleSheetLayoutView="90" workbookViewId="0">
      <selection activeCell="B10" sqref="B10"/>
    </sheetView>
  </sheetViews>
  <sheetFormatPr baseColWidth="10" defaultColWidth="49.83203125" defaultRowHeight="11"/>
  <cols>
    <col min="1" max="1" width="6.5" style="3" customWidth="1"/>
    <col min="2" max="2" width="9.5" style="3" bestFit="1" customWidth="1"/>
    <col min="3" max="3" width="19.83203125" style="3" customWidth="1"/>
    <col min="4" max="4" width="9.83203125" style="3" customWidth="1"/>
    <col min="5" max="5" width="11.5" style="3" customWidth="1"/>
    <col min="6" max="6" width="13.83203125" style="3" customWidth="1"/>
    <col min="7" max="7" width="14.5" style="3" customWidth="1"/>
    <col min="8" max="8" width="101.5" style="3" customWidth="1"/>
    <col min="9" max="16384" width="49.83203125" style="3"/>
  </cols>
  <sheetData>
    <row r="1" spans="1:15" ht="29.25" customHeight="1">
      <c r="A1" s="190" t="s">
        <v>0</v>
      </c>
      <c r="B1" s="191"/>
      <c r="C1" s="191"/>
      <c r="D1" s="191"/>
      <c r="E1" s="191"/>
      <c r="F1" s="191"/>
      <c r="G1" s="191"/>
      <c r="H1" s="191"/>
      <c r="I1" s="75"/>
    </row>
    <row r="2" spans="1:15" ht="12" thickBot="1">
      <c r="A2" s="192" t="s">
        <v>29</v>
      </c>
      <c r="B2" s="192"/>
      <c r="C2" s="192"/>
      <c r="D2" s="76"/>
      <c r="E2" s="77"/>
      <c r="F2" s="77"/>
      <c r="G2" s="77"/>
      <c r="H2" s="77"/>
      <c r="I2" s="78"/>
    </row>
    <row r="3" spans="1:15" ht="12" thickBot="1">
      <c r="C3" s="79"/>
      <c r="D3" s="79"/>
      <c r="E3" s="77"/>
      <c r="F3" s="77"/>
      <c r="G3" s="193" t="s">
        <v>30</v>
      </c>
      <c r="H3" s="194"/>
      <c r="I3" s="78"/>
    </row>
    <row r="4" spans="1:15" ht="49" thickBot="1">
      <c r="A4" s="192" t="s">
        <v>31</v>
      </c>
      <c r="B4" s="192"/>
      <c r="C4" s="195"/>
      <c r="D4" s="196" t="s">
        <v>32</v>
      </c>
      <c r="E4" s="197"/>
      <c r="F4" s="198"/>
      <c r="G4" s="172" t="s">
        <v>33</v>
      </c>
      <c r="H4" s="80" t="s">
        <v>34</v>
      </c>
      <c r="I4" s="78"/>
      <c r="K4" s="81" t="s">
        <v>35</v>
      </c>
      <c r="L4" s="81" t="s">
        <v>36</v>
      </c>
    </row>
    <row r="5" spans="1:15" ht="12" thickBot="1">
      <c r="A5" s="192"/>
      <c r="B5" s="192"/>
      <c r="C5" s="195"/>
      <c r="D5" s="199" t="s">
        <v>37</v>
      </c>
      <c r="E5" s="200"/>
      <c r="F5" s="201"/>
      <c r="G5" s="82">
        <v>308</v>
      </c>
      <c r="H5" s="82">
        <v>925</v>
      </c>
      <c r="I5" s="78"/>
      <c r="K5" s="4">
        <v>1984</v>
      </c>
      <c r="L5" s="83">
        <v>11298</v>
      </c>
    </row>
    <row r="6" spans="1:15">
      <c r="A6" s="202" t="s">
        <v>38</v>
      </c>
      <c r="B6" s="203"/>
      <c r="C6" s="203"/>
      <c r="D6" s="203"/>
      <c r="E6" s="203"/>
      <c r="F6" s="203"/>
      <c r="G6" s="203"/>
      <c r="H6" s="204"/>
      <c r="I6" s="78"/>
      <c r="K6" s="4">
        <v>1988</v>
      </c>
      <c r="L6" s="83">
        <v>25637</v>
      </c>
    </row>
    <row r="7" spans="1:15">
      <c r="A7" s="205" t="str">
        <f>'RESUMEN EVALUACION '!B11</f>
        <v>UT ELEMOVIL</v>
      </c>
      <c r="B7" s="206"/>
      <c r="C7" s="206"/>
      <c r="D7" s="206"/>
      <c r="E7" s="206"/>
      <c r="F7" s="206"/>
      <c r="G7" s="206"/>
      <c r="H7" s="206"/>
      <c r="I7" s="4">
        <v>1</v>
      </c>
      <c r="K7" s="4">
        <v>1990</v>
      </c>
      <c r="L7" s="83">
        <v>41025</v>
      </c>
    </row>
    <row r="8" spans="1:15" ht="24">
      <c r="A8" s="84" t="s">
        <v>39</v>
      </c>
      <c r="B8" s="84" t="s">
        <v>40</v>
      </c>
      <c r="C8" s="85" t="s">
        <v>41</v>
      </c>
      <c r="D8" s="85" t="s">
        <v>42</v>
      </c>
      <c r="E8" s="85" t="s">
        <v>43</v>
      </c>
      <c r="F8" s="85" t="s">
        <v>44</v>
      </c>
      <c r="G8" s="85" t="s">
        <v>45</v>
      </c>
      <c r="H8" s="85" t="s">
        <v>46</v>
      </c>
      <c r="K8" s="4">
        <v>1991</v>
      </c>
      <c r="L8" s="86">
        <v>51716</v>
      </c>
      <c r="O8" s="87"/>
    </row>
    <row r="9" spans="1:15" ht="60">
      <c r="A9" s="88" t="s">
        <v>47</v>
      </c>
      <c r="B9" s="89">
        <v>29</v>
      </c>
      <c r="C9" s="90" t="s">
        <v>48</v>
      </c>
      <c r="D9" s="91">
        <v>696534299.80999994</v>
      </c>
      <c r="E9" s="92">
        <v>841.1</v>
      </c>
      <c r="F9" s="93">
        <v>0.5</v>
      </c>
      <c r="G9" s="89">
        <v>43211700</v>
      </c>
      <c r="H9" s="169" t="s">
        <v>49</v>
      </c>
      <c r="K9" s="4">
        <v>1992</v>
      </c>
      <c r="L9" s="83">
        <v>65190</v>
      </c>
    </row>
    <row r="10" spans="1:15" ht="174.75" customHeight="1">
      <c r="A10" s="94">
        <v>4600002431</v>
      </c>
      <c r="B10" s="95">
        <v>8</v>
      </c>
      <c r="C10" s="96" t="s">
        <v>50</v>
      </c>
      <c r="D10" s="97"/>
      <c r="E10" s="98">
        <v>0</v>
      </c>
      <c r="F10" s="99">
        <v>1</v>
      </c>
      <c r="G10" s="89" t="s">
        <v>51</v>
      </c>
      <c r="H10" s="168" t="s">
        <v>52</v>
      </c>
      <c r="K10" s="4">
        <v>1993</v>
      </c>
      <c r="L10" s="83">
        <v>81510</v>
      </c>
    </row>
    <row r="11" spans="1:15" ht="180">
      <c r="A11" s="94" t="s">
        <v>53</v>
      </c>
      <c r="B11" s="95">
        <v>11</v>
      </c>
      <c r="C11" s="95" t="s">
        <v>54</v>
      </c>
      <c r="D11" s="97">
        <v>510464780</v>
      </c>
      <c r="E11" s="98">
        <v>0</v>
      </c>
      <c r="F11" s="99">
        <v>1</v>
      </c>
      <c r="G11" s="88" t="s">
        <v>55</v>
      </c>
      <c r="H11" s="168" t="s">
        <v>56</v>
      </c>
      <c r="K11" s="4">
        <v>1995</v>
      </c>
      <c r="L11" s="83">
        <v>118934</v>
      </c>
    </row>
    <row r="12" spans="1:15">
      <c r="A12" s="188" t="s">
        <v>57</v>
      </c>
      <c r="B12" s="189"/>
      <c r="C12" s="189"/>
      <c r="D12" s="100"/>
      <c r="E12" s="101">
        <f>E9+E10</f>
        <v>841.1</v>
      </c>
      <c r="F12" s="102"/>
      <c r="G12" s="102"/>
      <c r="H12" s="102"/>
      <c r="J12" s="103"/>
      <c r="K12" s="4">
        <v>1997</v>
      </c>
      <c r="L12" s="83">
        <v>172005</v>
      </c>
    </row>
    <row r="13" spans="1:15" ht="50.25" customHeight="1">
      <c r="A13" s="209" t="s">
        <v>58</v>
      </c>
      <c r="B13" s="210"/>
      <c r="C13" s="211"/>
      <c r="D13" s="104"/>
      <c r="E13" s="105">
        <v>925</v>
      </c>
      <c r="F13" s="212" t="s">
        <v>59</v>
      </c>
      <c r="G13" s="213"/>
      <c r="H13" s="214"/>
      <c r="J13" s="106"/>
      <c r="K13" s="4">
        <v>1998</v>
      </c>
      <c r="L13" s="83">
        <v>203826</v>
      </c>
    </row>
    <row r="14" spans="1:15">
      <c r="A14" s="107"/>
      <c r="B14" s="107"/>
      <c r="C14" s="107"/>
      <c r="D14" s="107"/>
      <c r="E14" s="108"/>
      <c r="F14" s="108"/>
      <c r="G14" s="107"/>
      <c r="H14" s="107"/>
      <c r="K14" s="4">
        <v>1999</v>
      </c>
      <c r="L14" s="83">
        <v>236460</v>
      </c>
    </row>
    <row r="15" spans="1:15">
      <c r="A15" s="205" t="str">
        <f>'RESUMEN EVALUACION '!B12</f>
        <v>WM WIRELESS</v>
      </c>
      <c r="B15" s="206"/>
      <c r="C15" s="206"/>
      <c r="D15" s="206"/>
      <c r="E15" s="206"/>
      <c r="F15" s="206"/>
      <c r="G15" s="206"/>
      <c r="H15" s="215"/>
      <c r="I15" s="4">
        <f>I7+1</f>
        <v>2</v>
      </c>
      <c r="K15" s="4">
        <v>2003</v>
      </c>
      <c r="L15" s="83">
        <v>332000</v>
      </c>
    </row>
    <row r="16" spans="1:15" ht="24">
      <c r="A16" s="84" t="s">
        <v>39</v>
      </c>
      <c r="B16" s="84" t="s">
        <v>40</v>
      </c>
      <c r="C16" s="85" t="s">
        <v>41</v>
      </c>
      <c r="D16" s="85" t="s">
        <v>42</v>
      </c>
      <c r="E16" s="85" t="s">
        <v>43</v>
      </c>
      <c r="F16" s="85" t="s">
        <v>44</v>
      </c>
      <c r="G16" s="85" t="s">
        <v>45</v>
      </c>
      <c r="H16" s="85" t="s">
        <v>46</v>
      </c>
      <c r="K16" s="4">
        <v>2004</v>
      </c>
      <c r="L16" s="83">
        <v>358000</v>
      </c>
      <c r="O16" s="87"/>
    </row>
    <row r="17" spans="1:12" ht="60">
      <c r="A17" s="88" t="s">
        <v>60</v>
      </c>
      <c r="B17" s="89">
        <v>62</v>
      </c>
      <c r="C17" s="109" t="s">
        <v>61</v>
      </c>
      <c r="D17" s="83" t="s">
        <v>62</v>
      </c>
      <c r="E17" s="110">
        <v>0</v>
      </c>
      <c r="F17" s="111">
        <v>1</v>
      </c>
      <c r="G17" s="88" t="s">
        <v>55</v>
      </c>
      <c r="H17" s="112" t="s">
        <v>63</v>
      </c>
      <c r="K17" s="4">
        <v>2005</v>
      </c>
      <c r="L17" s="83">
        <v>381500</v>
      </c>
    </row>
    <row r="18" spans="1:12" ht="60">
      <c r="A18" s="88" t="s">
        <v>64</v>
      </c>
      <c r="B18" s="89">
        <v>63</v>
      </c>
      <c r="C18" s="109" t="s">
        <v>65</v>
      </c>
      <c r="D18" s="83">
        <v>5166036580</v>
      </c>
      <c r="E18" s="110">
        <v>0</v>
      </c>
      <c r="F18" s="111">
        <v>1</v>
      </c>
      <c r="G18" s="88" t="s">
        <v>66</v>
      </c>
      <c r="H18" s="112" t="s">
        <v>67</v>
      </c>
      <c r="K18" s="4">
        <v>2006</v>
      </c>
      <c r="L18" s="83">
        <v>408000</v>
      </c>
    </row>
    <row r="19" spans="1:12" ht="72">
      <c r="A19" s="88" t="s">
        <v>68</v>
      </c>
      <c r="B19" s="89">
        <v>64</v>
      </c>
      <c r="C19" s="109" t="s">
        <v>69</v>
      </c>
      <c r="D19" s="83">
        <v>685922184</v>
      </c>
      <c r="E19" s="110">
        <v>0</v>
      </c>
      <c r="F19" s="111">
        <v>1</v>
      </c>
      <c r="G19" s="88">
        <v>43211700</v>
      </c>
      <c r="H19" s="112" t="s">
        <v>70</v>
      </c>
      <c r="K19" s="4"/>
      <c r="L19" s="83"/>
    </row>
    <row r="20" spans="1:12">
      <c r="A20" s="188" t="s">
        <v>57</v>
      </c>
      <c r="B20" s="189"/>
      <c r="C20" s="216"/>
      <c r="D20" s="100"/>
      <c r="E20" s="100">
        <f>SUM(E17:E19)</f>
        <v>0</v>
      </c>
      <c r="F20" s="102"/>
      <c r="G20" s="102"/>
      <c r="H20" s="102"/>
      <c r="J20" s="103"/>
      <c r="K20" s="4">
        <v>2010</v>
      </c>
      <c r="L20" s="83">
        <v>515000</v>
      </c>
    </row>
    <row r="21" spans="1:12" ht="20.25" customHeight="1">
      <c r="A21" s="209" t="s">
        <v>58</v>
      </c>
      <c r="B21" s="210"/>
      <c r="C21" s="211"/>
      <c r="D21" s="104"/>
      <c r="E21" s="105">
        <v>925</v>
      </c>
      <c r="F21" s="212" t="s">
        <v>71</v>
      </c>
      <c r="G21" s="213"/>
      <c r="H21" s="214"/>
      <c r="J21" s="106"/>
      <c r="K21" s="4"/>
      <c r="L21" s="83"/>
    </row>
    <row r="22" spans="1:12">
      <c r="A22" s="117"/>
      <c r="B22" s="117"/>
      <c r="C22" s="118"/>
      <c r="D22" s="118"/>
      <c r="E22" s="118"/>
      <c r="F22" s="118"/>
      <c r="G22" s="118"/>
      <c r="H22" s="118"/>
      <c r="K22" s="4">
        <v>2013</v>
      </c>
      <c r="L22" s="83">
        <v>589500</v>
      </c>
    </row>
    <row r="23" spans="1:12">
      <c r="A23" s="205" t="s">
        <v>72</v>
      </c>
      <c r="B23" s="206"/>
      <c r="C23" s="206"/>
      <c r="D23" s="206"/>
      <c r="E23" s="206"/>
      <c r="F23" s="206"/>
      <c r="G23" s="206"/>
      <c r="H23" s="215"/>
    </row>
    <row r="24" spans="1:12" ht="24">
      <c r="A24" s="84" t="s">
        <v>39</v>
      </c>
      <c r="B24" s="84" t="s">
        <v>40</v>
      </c>
      <c r="C24" s="85" t="s">
        <v>41</v>
      </c>
      <c r="D24" s="85" t="s">
        <v>42</v>
      </c>
      <c r="E24" s="85" t="s">
        <v>43</v>
      </c>
      <c r="F24" s="85" t="s">
        <v>44</v>
      </c>
      <c r="G24" s="85" t="s">
        <v>45</v>
      </c>
      <c r="H24" s="85" t="s">
        <v>46</v>
      </c>
    </row>
    <row r="25" spans="1:12" ht="60">
      <c r="A25" s="88"/>
      <c r="B25" s="89">
        <v>40</v>
      </c>
      <c r="C25" s="109" t="s">
        <v>73</v>
      </c>
      <c r="D25" s="83">
        <v>237000000</v>
      </c>
      <c r="E25" s="110">
        <v>367.81</v>
      </c>
      <c r="F25" s="111">
        <v>1</v>
      </c>
      <c r="G25" s="88" t="s">
        <v>74</v>
      </c>
      <c r="H25" s="112" t="s">
        <v>75</v>
      </c>
    </row>
    <row r="26" spans="1:12" ht="72">
      <c r="A26" s="88"/>
      <c r="B26" s="89">
        <v>90</v>
      </c>
      <c r="C26" s="109" t="s">
        <v>76</v>
      </c>
      <c r="D26" s="83">
        <v>1340608836</v>
      </c>
      <c r="E26" s="119">
        <v>2080.56</v>
      </c>
      <c r="F26" s="111">
        <v>1</v>
      </c>
      <c r="G26" s="88" t="s">
        <v>77</v>
      </c>
      <c r="H26" s="120" t="s">
        <v>78</v>
      </c>
    </row>
    <row r="27" spans="1:12" ht="60">
      <c r="A27" s="88"/>
      <c r="B27" s="89">
        <v>104</v>
      </c>
      <c r="C27" s="109" t="s">
        <v>76</v>
      </c>
      <c r="D27" s="83">
        <v>450000000</v>
      </c>
      <c r="E27" s="119">
        <v>576.01</v>
      </c>
      <c r="F27" s="111">
        <v>1</v>
      </c>
      <c r="G27" s="88" t="s">
        <v>77</v>
      </c>
      <c r="H27" s="112" t="s">
        <v>79</v>
      </c>
    </row>
    <row r="28" spans="1:12">
      <c r="A28" s="188" t="s">
        <v>57</v>
      </c>
      <c r="B28" s="189"/>
      <c r="C28" s="216"/>
      <c r="D28" s="100"/>
      <c r="E28" s="100">
        <f>SUM(E25:E27)</f>
        <v>3024.38</v>
      </c>
      <c r="F28" s="102"/>
      <c r="G28" s="102"/>
      <c r="H28" s="102"/>
    </row>
    <row r="29" spans="1:12" ht="12" customHeight="1">
      <c r="A29" s="209" t="s">
        <v>58</v>
      </c>
      <c r="B29" s="210"/>
      <c r="C29" s="211"/>
      <c r="D29" s="104"/>
      <c r="E29" s="105">
        <v>925</v>
      </c>
      <c r="F29" s="212" t="s">
        <v>80</v>
      </c>
      <c r="G29" s="213"/>
      <c r="H29" s="214"/>
    </row>
    <row r="31" spans="1:12">
      <c r="A31" s="205" t="s">
        <v>81</v>
      </c>
      <c r="B31" s="206"/>
      <c r="C31" s="206"/>
      <c r="D31" s="206"/>
      <c r="E31" s="206"/>
      <c r="F31" s="206"/>
      <c r="G31" s="206"/>
      <c r="H31" s="206"/>
    </row>
    <row r="32" spans="1:12" ht="24">
      <c r="A32" s="84" t="s">
        <v>39</v>
      </c>
      <c r="B32" s="84" t="s">
        <v>40</v>
      </c>
      <c r="C32" s="85" t="s">
        <v>41</v>
      </c>
      <c r="D32" s="85" t="s">
        <v>42</v>
      </c>
      <c r="E32" s="85" t="s">
        <v>43</v>
      </c>
      <c r="F32" s="85" t="s">
        <v>44</v>
      </c>
      <c r="G32" s="85" t="s">
        <v>45</v>
      </c>
      <c r="H32" s="85" t="s">
        <v>46</v>
      </c>
    </row>
    <row r="33" spans="1:8" ht="60">
      <c r="A33" s="88">
        <v>1</v>
      </c>
      <c r="B33" s="121">
        <v>186</v>
      </c>
      <c r="C33" s="122" t="s">
        <v>82</v>
      </c>
      <c r="D33" s="123"/>
      <c r="E33" s="124">
        <v>1042.8499999999999</v>
      </c>
      <c r="F33" s="125">
        <v>1</v>
      </c>
      <c r="G33" s="121">
        <v>43211500</v>
      </c>
      <c r="H33" s="126" t="s">
        <v>83</v>
      </c>
    </row>
    <row r="34" spans="1:8" ht="24">
      <c r="A34" s="94">
        <v>2</v>
      </c>
      <c r="B34" s="127">
        <v>72</v>
      </c>
      <c r="C34" s="128" t="s">
        <v>84</v>
      </c>
      <c r="D34" s="129"/>
      <c r="E34" s="130">
        <v>438.36</v>
      </c>
      <c r="F34" s="131">
        <v>1</v>
      </c>
      <c r="G34" s="121" t="s">
        <v>85</v>
      </c>
      <c r="H34" s="126" t="s">
        <v>83</v>
      </c>
    </row>
    <row r="35" spans="1:8" ht="36">
      <c r="A35" s="94">
        <v>4</v>
      </c>
      <c r="B35" s="127">
        <v>89</v>
      </c>
      <c r="C35" s="132" t="s">
        <v>86</v>
      </c>
      <c r="D35" s="129"/>
      <c r="E35" s="133">
        <v>540.04</v>
      </c>
      <c r="F35" s="131">
        <v>1</v>
      </c>
      <c r="G35" s="127" t="s">
        <v>87</v>
      </c>
      <c r="H35" s="126" t="s">
        <v>83</v>
      </c>
    </row>
    <row r="36" spans="1:8">
      <c r="A36" s="207" t="s">
        <v>57</v>
      </c>
      <c r="B36" s="208"/>
      <c r="C36" s="208"/>
      <c r="D36" s="100"/>
      <c r="E36" s="101">
        <f>SUM(E33:E35)</f>
        <v>2021.25</v>
      </c>
      <c r="F36" s="134"/>
      <c r="G36" s="134"/>
      <c r="H36" s="134"/>
    </row>
    <row r="37" spans="1:8">
      <c r="A37" s="209" t="s">
        <v>58</v>
      </c>
      <c r="B37" s="210"/>
      <c r="C37" s="211"/>
      <c r="D37" s="104"/>
      <c r="E37" s="105">
        <v>925</v>
      </c>
      <c r="F37" s="212" t="s">
        <v>80</v>
      </c>
      <c r="G37" s="213"/>
      <c r="H37" s="214"/>
    </row>
    <row r="39" spans="1:8" ht="11.25" customHeight="1">
      <c r="A39" s="205" t="s">
        <v>88</v>
      </c>
      <c r="B39" s="206"/>
      <c r="C39" s="206"/>
      <c r="D39" s="206"/>
      <c r="E39" s="206"/>
      <c r="F39" s="206"/>
      <c r="G39" s="206"/>
      <c r="H39" s="206"/>
    </row>
    <row r="40" spans="1:8" ht="24">
      <c r="A40" s="135" t="s">
        <v>39</v>
      </c>
      <c r="B40" s="135" t="s">
        <v>40</v>
      </c>
      <c r="C40" s="136" t="s">
        <v>41</v>
      </c>
      <c r="D40" s="136" t="s">
        <v>42</v>
      </c>
      <c r="E40" s="136" t="s">
        <v>43</v>
      </c>
      <c r="F40" s="136" t="s">
        <v>44</v>
      </c>
      <c r="G40" s="136" t="s">
        <v>45</v>
      </c>
      <c r="H40" s="136" t="s">
        <v>46</v>
      </c>
    </row>
    <row r="41" spans="1:8" ht="24">
      <c r="A41" s="137">
        <v>1</v>
      </c>
      <c r="B41" s="137">
        <v>287</v>
      </c>
      <c r="C41" s="115" t="s">
        <v>89</v>
      </c>
      <c r="D41" s="116">
        <v>487063808.72000003</v>
      </c>
      <c r="E41" s="138">
        <v>756</v>
      </c>
      <c r="F41" s="139">
        <v>0.01</v>
      </c>
      <c r="G41" s="137">
        <v>43211700</v>
      </c>
      <c r="H41" s="114" t="s">
        <v>90</v>
      </c>
    </row>
    <row r="42" spans="1:8" ht="24">
      <c r="A42" s="137">
        <v>2</v>
      </c>
      <c r="B42" s="137">
        <v>108</v>
      </c>
      <c r="C42" s="115" t="s">
        <v>91</v>
      </c>
      <c r="D42" s="116">
        <v>486349708</v>
      </c>
      <c r="E42" s="138">
        <v>789.53</v>
      </c>
      <c r="F42" s="139">
        <v>1</v>
      </c>
      <c r="G42" s="137" t="s">
        <v>92</v>
      </c>
      <c r="H42" s="114" t="s">
        <v>93</v>
      </c>
    </row>
    <row r="43" spans="1:8" ht="24">
      <c r="A43" s="137">
        <v>3</v>
      </c>
      <c r="B43" s="137">
        <v>231</v>
      </c>
      <c r="C43" s="115" t="s">
        <v>94</v>
      </c>
      <c r="D43" s="116">
        <v>322263750</v>
      </c>
      <c r="E43" s="138">
        <v>492.02</v>
      </c>
      <c r="F43" s="139">
        <v>1</v>
      </c>
      <c r="G43" s="137" t="s">
        <v>95</v>
      </c>
      <c r="H43" s="114" t="s">
        <v>96</v>
      </c>
    </row>
    <row r="44" spans="1:8">
      <c r="A44" s="188" t="s">
        <v>57</v>
      </c>
      <c r="B44" s="189"/>
      <c r="C44" s="216"/>
      <c r="D44" s="140"/>
      <c r="E44" s="105">
        <f>SUM(E41:E43)</f>
        <v>2037.55</v>
      </c>
      <c r="F44" s="141"/>
      <c r="G44" s="141"/>
      <c r="H44" s="141"/>
    </row>
    <row r="45" spans="1:8">
      <c r="A45" s="217" t="s">
        <v>58</v>
      </c>
      <c r="B45" s="218"/>
      <c r="C45" s="219"/>
      <c r="D45" s="142"/>
      <c r="E45" s="105">
        <v>925</v>
      </c>
      <c r="F45" s="212" t="str">
        <f>IF(E44&gt;=E45,"CUMPLE","NO CUMPLE")</f>
        <v>CUMPLE</v>
      </c>
      <c r="G45" s="213"/>
      <c r="H45" s="214"/>
    </row>
    <row r="47" spans="1:8">
      <c r="A47" s="205" t="s">
        <v>97</v>
      </c>
      <c r="B47" s="206"/>
      <c r="C47" s="206"/>
      <c r="D47" s="206"/>
      <c r="E47" s="206"/>
      <c r="F47" s="206"/>
      <c r="G47" s="206"/>
      <c r="H47" s="206"/>
    </row>
    <row r="48" spans="1:8" ht="24">
      <c r="A48" s="84" t="s">
        <v>39</v>
      </c>
      <c r="B48" s="84" t="s">
        <v>40</v>
      </c>
      <c r="C48" s="85" t="s">
        <v>41</v>
      </c>
      <c r="D48" s="85" t="s">
        <v>42</v>
      </c>
      <c r="E48" s="85" t="s">
        <v>43</v>
      </c>
      <c r="F48" s="85" t="s">
        <v>44</v>
      </c>
      <c r="G48" s="85" t="s">
        <v>45</v>
      </c>
      <c r="H48" s="85" t="s">
        <v>46</v>
      </c>
    </row>
    <row r="49" spans="1:8" ht="91.5" customHeight="1">
      <c r="A49" s="88">
        <v>1</v>
      </c>
      <c r="B49" s="121">
        <v>196</v>
      </c>
      <c r="C49" s="122" t="s">
        <v>98</v>
      </c>
      <c r="D49" s="123"/>
      <c r="E49" s="143">
        <v>24861.61</v>
      </c>
      <c r="F49" s="125">
        <v>1</v>
      </c>
      <c r="G49" s="121" t="s">
        <v>99</v>
      </c>
      <c r="H49" s="144" t="s">
        <v>100</v>
      </c>
    </row>
    <row r="50" spans="1:8">
      <c r="A50" s="207" t="s">
        <v>57</v>
      </c>
      <c r="B50" s="208"/>
      <c r="C50" s="208"/>
      <c r="D50" s="100"/>
      <c r="E50" s="101">
        <f>SUM(E49:E49)</f>
        <v>24861.61</v>
      </c>
      <c r="F50" s="134"/>
      <c r="G50" s="134"/>
      <c r="H50" s="134"/>
    </row>
    <row r="51" spans="1:8">
      <c r="A51" s="209" t="s">
        <v>58</v>
      </c>
      <c r="B51" s="210"/>
      <c r="C51" s="211"/>
      <c r="D51" s="104"/>
      <c r="E51" s="105">
        <v>925</v>
      </c>
      <c r="F51" s="212" t="s">
        <v>101</v>
      </c>
      <c r="G51" s="213"/>
      <c r="H51" s="214"/>
    </row>
    <row r="53" spans="1:8">
      <c r="A53" s="205" t="str">
        <f>'RESUMEN EVALUACION '!B13</f>
        <v>XOREX DE COLOMBIA S A S</v>
      </c>
      <c r="B53" s="206"/>
      <c r="C53" s="206"/>
      <c r="D53" s="206"/>
      <c r="E53" s="206"/>
      <c r="F53" s="206"/>
      <c r="G53" s="206"/>
      <c r="H53" s="215"/>
    </row>
    <row r="54" spans="1:8" ht="24">
      <c r="A54" s="84" t="s">
        <v>39</v>
      </c>
      <c r="B54" s="84" t="s">
        <v>40</v>
      </c>
      <c r="C54" s="85" t="s">
        <v>41</v>
      </c>
      <c r="D54" s="85" t="s">
        <v>42</v>
      </c>
      <c r="E54" s="85" t="s">
        <v>43</v>
      </c>
      <c r="F54" s="85" t="s">
        <v>44</v>
      </c>
      <c r="G54" s="85" t="s">
        <v>45</v>
      </c>
      <c r="H54" s="85" t="s">
        <v>46</v>
      </c>
    </row>
    <row r="55" spans="1:8" ht="36">
      <c r="A55" s="88"/>
      <c r="B55" s="89">
        <v>92</v>
      </c>
      <c r="C55" s="109" t="s">
        <v>102</v>
      </c>
      <c r="D55" s="83">
        <v>214868012</v>
      </c>
      <c r="E55" s="164">
        <v>508.02</v>
      </c>
      <c r="F55" s="111">
        <v>1</v>
      </c>
      <c r="G55" s="88" t="s">
        <v>103</v>
      </c>
      <c r="H55" s="114" t="s">
        <v>104</v>
      </c>
    </row>
    <row r="56" spans="1:8" ht="24">
      <c r="A56" s="88"/>
      <c r="B56" s="89">
        <v>93</v>
      </c>
      <c r="C56" s="109" t="s">
        <v>105</v>
      </c>
      <c r="D56" s="3">
        <v>485471600</v>
      </c>
      <c r="E56" s="164">
        <v>704.13</v>
      </c>
      <c r="F56" s="111">
        <v>1</v>
      </c>
      <c r="G56" s="88" t="s">
        <v>103</v>
      </c>
      <c r="H56" s="114" t="s">
        <v>106</v>
      </c>
    </row>
    <row r="57" spans="1:8" ht="24">
      <c r="A57" s="88"/>
      <c r="B57" s="89">
        <v>94</v>
      </c>
      <c r="C57" s="109" t="s">
        <v>105</v>
      </c>
      <c r="D57" s="3">
        <v>474590000</v>
      </c>
      <c r="E57" s="164">
        <v>688.35</v>
      </c>
      <c r="F57" s="111">
        <v>1</v>
      </c>
      <c r="G57" s="88" t="s">
        <v>103</v>
      </c>
      <c r="H57" s="114" t="s">
        <v>107</v>
      </c>
    </row>
    <row r="58" spans="1:8" ht="24">
      <c r="A58" s="88"/>
      <c r="B58" s="89">
        <v>95</v>
      </c>
      <c r="C58" s="109" t="s">
        <v>105</v>
      </c>
      <c r="D58" s="3">
        <v>596789760</v>
      </c>
      <c r="E58" s="164">
        <v>763.89</v>
      </c>
      <c r="F58" s="111">
        <v>1</v>
      </c>
      <c r="G58" s="88" t="s">
        <v>103</v>
      </c>
      <c r="H58" s="114" t="s">
        <v>108</v>
      </c>
    </row>
    <row r="59" spans="1:8">
      <c r="A59" s="88"/>
      <c r="B59" s="88"/>
      <c r="C59" s="4"/>
      <c r="D59" s="83"/>
      <c r="E59" s="113"/>
      <c r="F59" s="111"/>
      <c r="G59" s="88"/>
      <c r="H59" s="114"/>
    </row>
    <row r="60" spans="1:8">
      <c r="A60" s="188" t="s">
        <v>57</v>
      </c>
      <c r="B60" s="189"/>
      <c r="C60" s="216"/>
      <c r="D60" s="100"/>
      <c r="E60" s="100">
        <f>SUM(E55:E59)</f>
        <v>2664.39</v>
      </c>
      <c r="F60" s="102"/>
      <c r="G60" s="102"/>
      <c r="H60" s="102"/>
    </row>
    <row r="61" spans="1:8">
      <c r="A61" s="209" t="s">
        <v>58</v>
      </c>
      <c r="B61" s="210"/>
      <c r="C61" s="211"/>
      <c r="D61" s="104"/>
      <c r="E61" s="105">
        <v>925</v>
      </c>
      <c r="F61" s="212" t="str">
        <f>IF(E60&gt;=E61,"CUMPLE","NO CUMPLE")</f>
        <v>CUMPLE</v>
      </c>
      <c r="G61" s="213"/>
      <c r="H61" s="214"/>
    </row>
    <row r="63" spans="1:8">
      <c r="A63" s="205" t="s">
        <v>109</v>
      </c>
      <c r="B63" s="206"/>
      <c r="C63" s="206"/>
      <c r="D63" s="206"/>
      <c r="E63" s="206"/>
      <c r="F63" s="206"/>
      <c r="G63" s="206"/>
      <c r="H63" s="215"/>
    </row>
    <row r="64" spans="1:8" ht="24">
      <c r="A64" s="84" t="s">
        <v>39</v>
      </c>
      <c r="B64" s="84" t="s">
        <v>40</v>
      </c>
      <c r="C64" s="85" t="s">
        <v>41</v>
      </c>
      <c r="D64" s="85" t="s">
        <v>42</v>
      </c>
      <c r="E64" s="85" t="s">
        <v>43</v>
      </c>
      <c r="F64" s="85" t="s">
        <v>44</v>
      </c>
      <c r="G64" s="85" t="s">
        <v>45</v>
      </c>
      <c r="H64" s="85" t="s">
        <v>46</v>
      </c>
    </row>
    <row r="65" spans="1:8" ht="72">
      <c r="A65" s="88"/>
      <c r="B65" s="88">
        <v>18</v>
      </c>
      <c r="C65" s="4" t="s">
        <v>110</v>
      </c>
      <c r="D65" s="83" t="s">
        <v>111</v>
      </c>
      <c r="E65" s="113">
        <v>2120.6799999999998</v>
      </c>
      <c r="F65" s="111">
        <v>1</v>
      </c>
      <c r="G65" s="88">
        <v>43211700</v>
      </c>
      <c r="H65" s="145" t="s">
        <v>112</v>
      </c>
    </row>
    <row r="66" spans="1:8" ht="24">
      <c r="A66" s="88"/>
      <c r="B66" s="88">
        <v>48</v>
      </c>
      <c r="C66" s="4" t="s">
        <v>113</v>
      </c>
      <c r="D66" s="83">
        <v>395000000</v>
      </c>
      <c r="E66" s="113">
        <v>670.06</v>
      </c>
      <c r="F66" s="111">
        <v>1</v>
      </c>
      <c r="G66" s="88">
        <v>43211500</v>
      </c>
      <c r="H66" s="146" t="s">
        <v>114</v>
      </c>
    </row>
    <row r="67" spans="1:8">
      <c r="A67" s="88"/>
      <c r="B67" s="88"/>
      <c r="C67" s="4"/>
      <c r="D67" s="83"/>
      <c r="E67" s="113"/>
      <c r="F67" s="111"/>
      <c r="G67" s="88"/>
      <c r="H67" s="146"/>
    </row>
    <row r="68" spans="1:8">
      <c r="A68" s="207" t="s">
        <v>57</v>
      </c>
      <c r="B68" s="208"/>
      <c r="C68" s="220"/>
      <c r="D68" s="100"/>
      <c r="E68" s="101">
        <f>SUM(E65:E67)</f>
        <v>2790.74</v>
      </c>
      <c r="F68" s="134"/>
      <c r="G68" s="134"/>
      <c r="H68" s="134"/>
    </row>
    <row r="69" spans="1:8" ht="10.5" customHeight="1">
      <c r="A69" s="209" t="s">
        <v>58</v>
      </c>
      <c r="B69" s="210"/>
      <c r="C69" s="211"/>
      <c r="D69" s="104"/>
      <c r="E69" s="105">
        <v>925</v>
      </c>
      <c r="F69" s="212" t="s">
        <v>80</v>
      </c>
      <c r="G69" s="213"/>
      <c r="H69" s="214"/>
    </row>
  </sheetData>
  <mergeCells count="39">
    <mergeCell ref="A63:H63"/>
    <mergeCell ref="A68:C68"/>
    <mergeCell ref="A69:C69"/>
    <mergeCell ref="F69:H69"/>
    <mergeCell ref="A60:C60"/>
    <mergeCell ref="A61:C61"/>
    <mergeCell ref="F61:H61"/>
    <mergeCell ref="A47:H47"/>
    <mergeCell ref="A50:C50"/>
    <mergeCell ref="A51:C51"/>
    <mergeCell ref="F51:H51"/>
    <mergeCell ref="A53:H53"/>
    <mergeCell ref="A37:C37"/>
    <mergeCell ref="F37:H37"/>
    <mergeCell ref="A39:H39"/>
    <mergeCell ref="A44:C44"/>
    <mergeCell ref="A45:C45"/>
    <mergeCell ref="F45:H45"/>
    <mergeCell ref="A36:C36"/>
    <mergeCell ref="A13:C13"/>
    <mergeCell ref="F13:H13"/>
    <mergeCell ref="A15:H15"/>
    <mergeCell ref="A20:C20"/>
    <mergeCell ref="A21:C21"/>
    <mergeCell ref="F21:H21"/>
    <mergeCell ref="A23:H23"/>
    <mergeCell ref="A28:C28"/>
    <mergeCell ref="A29:C29"/>
    <mergeCell ref="F29:H29"/>
    <mergeCell ref="A31:H31"/>
    <mergeCell ref="A12:C12"/>
    <mergeCell ref="A1:H1"/>
    <mergeCell ref="A2:C2"/>
    <mergeCell ref="G3:H3"/>
    <mergeCell ref="A4:C5"/>
    <mergeCell ref="D4:F4"/>
    <mergeCell ref="D5:F5"/>
    <mergeCell ref="A6:H6"/>
    <mergeCell ref="A7:H7"/>
  </mergeCells>
  <printOptions horizontalCentered="1"/>
  <pageMargins left="0.9055118110236221" right="0.9055118110236221" top="0.94488188976377963" bottom="0.94488188976377963" header="0.31496062992125984" footer="0.51181102362204722"/>
  <pageSetup scale="53" orientation="portrait" horizontalDpi="1200" verticalDpi="1200"/>
  <headerFooter>
    <oddFooter>&amp;LEXPERIENCIA HABILITANTE&amp;R&amp;P DE &amp;N</oddFooter>
  </headerFooter>
  <extLst>
    <ext xmlns:x14="http://schemas.microsoft.com/office/spreadsheetml/2009/9/main" uri="{78C0D931-6437-407d-A8EE-F0AAD7539E65}">
      <x14:conditionalFormattings>
        <x14:conditionalFormatting xmlns:xm="http://schemas.microsoft.com/office/excel/2006/main">
          <x14:cfRule type="beginsWith" priority="7" operator="beginsWith" id="{1C64922D-98B1-41C8-90F7-8C878FB1BD07}">
            <xm:f>LEFT(F61,LEN("NO CUMPLE"))="NO CUMPLE"</xm:f>
            <x14:dxf>
              <fill>
                <patternFill patternType="gray0625">
                  <bgColor rgb="FFFF0000"/>
                </patternFill>
              </fill>
            </x14:dxf>
          </x14:cfRule>
          <x14:cfRule type="beginsWith" priority="8" operator="beginsWith" id="{240384E8-253B-44FB-BDC6-1C7BFF48FE50}">
            <xm:f>LEFT(F61,LEN("CUMPLE"))="CUMPLE"</xm:f>
            <x14:dxf>
              <fill>
                <patternFill patternType="gray0625">
                  <bgColor theme="9" tint="0.39994506668294322"/>
                </patternFill>
              </fill>
            </x14:dxf>
          </x14:cfRule>
          <xm:sqref>F61</xm:sqref>
        </x14:conditionalFormatting>
        <x14:conditionalFormatting xmlns:xm="http://schemas.microsoft.com/office/excel/2006/main">
          <x14:cfRule type="beginsWith" priority="17" operator="beginsWith" id="{14079F2D-762F-467D-AF8E-62595E5DA2D8}">
            <xm:f>LEFT(F13,LEN("NO CUMPLE"))="NO CUMPLE"</xm:f>
            <x14:dxf>
              <fill>
                <patternFill patternType="gray0625">
                  <bgColor rgb="FFFF0000"/>
                </patternFill>
              </fill>
            </x14:dxf>
          </x14:cfRule>
          <x14:cfRule type="beginsWith" priority="18" operator="beginsWith" id="{8EAB2147-3A85-4775-8820-C9FA8B6261D5}">
            <xm:f>LEFT(F13,LEN("CUMPLE"))="CUMPLE"</xm:f>
            <x14:dxf>
              <fill>
                <patternFill patternType="gray0625">
                  <bgColor theme="9" tint="0.39994506668294322"/>
                </patternFill>
              </fill>
            </x14:dxf>
          </x14:cfRule>
          <xm:sqref>F13</xm:sqref>
        </x14:conditionalFormatting>
        <x14:conditionalFormatting xmlns:xm="http://schemas.microsoft.com/office/excel/2006/main">
          <x14:cfRule type="beginsWith" priority="15" operator="beginsWith" id="{5B500567-FF1C-432E-998A-0BB211AEEA6E}">
            <xm:f>LEFT(F21,LEN("NO CUMPLE"))="NO CUMPLE"</xm:f>
            <x14:dxf>
              <fill>
                <patternFill patternType="gray0625">
                  <bgColor rgb="FFFF0000"/>
                </patternFill>
              </fill>
            </x14:dxf>
          </x14:cfRule>
          <x14:cfRule type="beginsWith" priority="16" operator="beginsWith" id="{6FEDFB74-F110-4D6A-B6EF-3330B9EB6D40}">
            <xm:f>LEFT(F21,LEN("CUMPLE"))="CUMPLE"</xm:f>
            <x14:dxf>
              <fill>
                <patternFill patternType="gray0625">
                  <bgColor theme="9" tint="0.39994506668294322"/>
                </patternFill>
              </fill>
            </x14:dxf>
          </x14:cfRule>
          <xm:sqref>F21</xm:sqref>
        </x14:conditionalFormatting>
        <x14:conditionalFormatting xmlns:xm="http://schemas.microsoft.com/office/excel/2006/main">
          <x14:cfRule type="beginsWith" priority="13" operator="beginsWith" id="{3BC415C4-6402-46F3-BDA0-36F2BC094F22}">
            <xm:f>LEFT(F37,LEN("NO CUMPLE"))="NO CUMPLE"</xm:f>
            <x14:dxf>
              <fill>
                <patternFill patternType="gray0625">
                  <bgColor rgb="FFFF0000"/>
                </patternFill>
              </fill>
            </x14:dxf>
          </x14:cfRule>
          <x14:cfRule type="beginsWith" priority="14" operator="beginsWith" id="{A610D4FC-C7ED-4FEE-9C26-CAB16C85DB69}">
            <xm:f>LEFT(F37,LEN("CUMPLE"))="CUMPLE"</xm:f>
            <x14:dxf>
              <fill>
                <patternFill patternType="gray0625">
                  <bgColor theme="9" tint="0.39994506668294322"/>
                </patternFill>
              </fill>
            </x14:dxf>
          </x14:cfRule>
          <xm:sqref>F37</xm:sqref>
        </x14:conditionalFormatting>
        <x14:conditionalFormatting xmlns:xm="http://schemas.microsoft.com/office/excel/2006/main">
          <x14:cfRule type="beginsWith" priority="11" operator="beginsWith" id="{F1E54FA6-7B9B-41A8-965E-EC99ED628FE8}">
            <xm:f>LEFT(F45,LEN("NO CUMPLE"))="NO CUMPLE"</xm:f>
            <x14:dxf>
              <fill>
                <patternFill patternType="gray0625">
                  <bgColor rgb="FFFF0000"/>
                </patternFill>
              </fill>
            </x14:dxf>
          </x14:cfRule>
          <x14:cfRule type="beginsWith" priority="12" operator="beginsWith" id="{1F688B42-640A-4F00-9ED9-7738875A0273}">
            <xm:f>LEFT(F45,LEN("CUMPLE"))="CUMPLE"</xm:f>
            <x14:dxf>
              <fill>
                <patternFill patternType="gray0625">
                  <bgColor theme="9" tint="0.39994506668294322"/>
                </patternFill>
              </fill>
            </x14:dxf>
          </x14:cfRule>
          <xm:sqref>F45</xm:sqref>
        </x14:conditionalFormatting>
        <x14:conditionalFormatting xmlns:xm="http://schemas.microsoft.com/office/excel/2006/main">
          <x14:cfRule type="beginsWith" priority="9" operator="beginsWith" id="{A767F555-958E-4A13-892F-2C3A1B73CF83}">
            <xm:f>LEFT(F51,LEN("NO CUMPLE"))="NO CUMPLE"</xm:f>
            <x14:dxf>
              <fill>
                <patternFill patternType="gray0625">
                  <bgColor rgb="FFFF0000"/>
                </patternFill>
              </fill>
            </x14:dxf>
          </x14:cfRule>
          <x14:cfRule type="beginsWith" priority="10" operator="beginsWith" id="{2C3AAD28-71A9-4A51-82D0-F79CC915F51C}">
            <xm:f>LEFT(F51,LEN("CUMPLE"))="CUMPLE"</xm:f>
            <x14:dxf>
              <fill>
                <patternFill patternType="gray0625">
                  <bgColor theme="9" tint="0.39994506668294322"/>
                </patternFill>
              </fill>
            </x14:dxf>
          </x14:cfRule>
          <xm:sqref>F51</xm:sqref>
        </x14:conditionalFormatting>
        <x14:conditionalFormatting xmlns:xm="http://schemas.microsoft.com/office/excel/2006/main">
          <x14:cfRule type="beginsWith" priority="3" operator="beginsWith" id="{EA67F9FC-4C95-4E59-A082-0C5047BCADA5}">
            <xm:f>LEFT(F69,LEN("NO CUMPLE"))="NO CUMPLE"</xm:f>
            <x14:dxf>
              <fill>
                <patternFill patternType="gray0625">
                  <bgColor rgb="FFFF0000"/>
                </patternFill>
              </fill>
            </x14:dxf>
          </x14:cfRule>
          <x14:cfRule type="beginsWith" priority="4" operator="beginsWith" id="{99C78335-A7C0-4064-A692-8EF4BA619684}">
            <xm:f>LEFT(F69,LEN("CUMPLE"))="CUMPLE"</xm:f>
            <x14:dxf>
              <fill>
                <patternFill patternType="gray0625">
                  <bgColor theme="9" tint="0.39994506668294322"/>
                </patternFill>
              </fill>
            </x14:dxf>
          </x14:cfRule>
          <xm:sqref>F69</xm:sqref>
        </x14:conditionalFormatting>
        <x14:conditionalFormatting xmlns:xm="http://schemas.microsoft.com/office/excel/2006/main">
          <x14:cfRule type="beginsWith" priority="1" operator="beginsWith" id="{F39D78F9-B483-44DC-AA86-9945A70BBF1C}">
            <xm:f>LEFT(F29,LEN("NO CUMPLE"))="NO CUMPLE"</xm:f>
            <x14:dxf>
              <fill>
                <patternFill patternType="gray0625">
                  <bgColor rgb="FFFF0000"/>
                </patternFill>
              </fill>
            </x14:dxf>
          </x14:cfRule>
          <x14:cfRule type="beginsWith" priority="2" operator="beginsWith" id="{53E893D1-857D-4EF5-88E7-5655CCDDA8B3}">
            <xm:f>LEFT(F29,LEN("CUMPLE"))="CUMPLE"</xm:f>
            <x14:dxf>
              <fill>
                <patternFill patternType="gray0625">
                  <bgColor theme="9" tint="0.39994506668294322"/>
                </patternFill>
              </fill>
            </x14:dxf>
          </x14:cfRule>
          <xm:sqref>F29</xm:sqref>
        </x14:conditionalFormatting>
      </x14:conditionalFormatting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37"/>
  <sheetViews>
    <sheetView zoomScale="125" zoomScaleNormal="80" zoomScalePageLayoutView="80" workbookViewId="0">
      <pane xSplit="3" ySplit="6" topLeftCell="I7" activePane="bottomRight" state="frozen"/>
      <selection pane="topRight" activeCell="D1" sqref="D1"/>
      <selection pane="bottomLeft" activeCell="C7" sqref="C7"/>
      <selection pane="bottomRight" activeCell="L9" sqref="L9"/>
    </sheetView>
  </sheetViews>
  <sheetFormatPr baseColWidth="10" defaultColWidth="29.5" defaultRowHeight="11"/>
  <cols>
    <col min="1" max="1" width="15.83203125" style="1" customWidth="1"/>
    <col min="2" max="3" width="24.5" style="1" customWidth="1"/>
    <col min="4" max="4" width="19.1640625" style="1" hidden="1" customWidth="1"/>
    <col min="5" max="5" width="18.83203125" style="1" customWidth="1"/>
    <col min="6" max="6" width="29.5" style="1" customWidth="1"/>
    <col min="7" max="7" width="18.1640625" style="1" hidden="1" customWidth="1"/>
    <col min="8" max="8" width="16.1640625" style="1" customWidth="1"/>
    <col min="9" max="9" width="36.5" style="1" customWidth="1"/>
    <col min="10" max="10" width="29.5" style="1" hidden="1" customWidth="1"/>
    <col min="11" max="11" width="29.5" style="1" customWidth="1"/>
    <col min="12" max="12" width="16.83203125" style="1" customWidth="1"/>
    <col min="13" max="13" width="29.5" style="1" hidden="1" customWidth="1"/>
    <col min="14" max="14" width="18.83203125" style="1" customWidth="1"/>
    <col min="15" max="15" width="29.5" style="1" customWidth="1"/>
    <col min="16" max="16" width="29.5" style="1" hidden="1" customWidth="1"/>
    <col min="17" max="18" width="29.5" style="1" customWidth="1"/>
    <col min="19" max="19" width="29.5" style="1" hidden="1" customWidth="1"/>
    <col min="20" max="21" width="29.5" style="1" customWidth="1"/>
    <col min="22" max="22" width="29.5" style="1" hidden="1" customWidth="1"/>
    <col min="23" max="23" width="29.5" style="1" customWidth="1"/>
    <col min="24" max="24" width="17.83203125" style="1" bestFit="1" customWidth="1"/>
    <col min="25" max="25" width="27.83203125" style="1" hidden="1" customWidth="1"/>
    <col min="26" max="26" width="18.1640625" style="1" customWidth="1"/>
    <col min="27" max="16384" width="29.5" style="1"/>
  </cols>
  <sheetData>
    <row r="1" spans="1:27" s="3" customFormat="1" ht="39" customHeight="1" thickBot="1">
      <c r="A1" s="246" t="s">
        <v>94</v>
      </c>
      <c r="B1" s="247"/>
      <c r="C1" s="247"/>
      <c r="D1" s="236" t="s">
        <v>115</v>
      </c>
      <c r="E1" s="237"/>
      <c r="F1" s="25" t="str">
        <f>+'LISTA DE PROPONENTES'!B2</f>
        <v>MENDOZA EQUIPOS</v>
      </c>
      <c r="G1" s="236" t="s">
        <v>116</v>
      </c>
      <c r="H1" s="237"/>
      <c r="I1" s="25" t="str">
        <f>+'LISTA DE PROPONENTES'!B3</f>
        <v>SERLECOM</v>
      </c>
      <c r="J1" s="236" t="s">
        <v>117</v>
      </c>
      <c r="K1" s="237"/>
      <c r="L1" s="25" t="str">
        <f>+'LISTA DE PROPONENTES'!B4</f>
        <v>UNIPLES</v>
      </c>
      <c r="M1" s="236" t="s">
        <v>118</v>
      </c>
      <c r="N1" s="237"/>
      <c r="O1" s="25" t="str">
        <f>+'LISTA DE PROPONENTES'!C5</f>
        <v>UT ELEMOVIL</v>
      </c>
      <c r="P1" s="236" t="s">
        <v>119</v>
      </c>
      <c r="Q1" s="237"/>
      <c r="R1" s="25" t="str">
        <f>+'LISTA DE PROPONENTES'!C6</f>
        <v>WM WIRELESS</v>
      </c>
      <c r="S1" s="236" t="s">
        <v>120</v>
      </c>
      <c r="T1" s="237"/>
      <c r="U1" s="25" t="s">
        <v>121</v>
      </c>
      <c r="V1" s="236" t="s">
        <v>122</v>
      </c>
      <c r="W1" s="237"/>
      <c r="X1" s="25" t="str">
        <f>+'LISTA DE PROPONENTES'!B8</f>
        <v>YINA PAOLA LOMBANA</v>
      </c>
      <c r="Y1" s="236" t="s">
        <v>123</v>
      </c>
      <c r="Z1" s="237"/>
      <c r="AA1" s="25" t="str">
        <f>+'LISTA DE PROPONENTES'!B9</f>
        <v>ISEC</v>
      </c>
    </row>
    <row r="2" spans="1:27" s="2" customFormat="1" ht="16">
      <c r="A2" s="240" t="s">
        <v>124</v>
      </c>
      <c r="B2" s="241"/>
      <c r="C2" s="241"/>
      <c r="D2" s="238" t="s">
        <v>125</v>
      </c>
      <c r="E2" s="239"/>
      <c r="F2" s="26" t="str">
        <f>+'LISTA DE PROPONENTES'!C2</f>
        <v>MENDOZA EQUIPOS</v>
      </c>
      <c r="G2" s="238" t="s">
        <v>125</v>
      </c>
      <c r="H2" s="239"/>
      <c r="I2" s="26" t="str">
        <f>+'LISTA DE PROPONENTES'!C3</f>
        <v>SERLECOM</v>
      </c>
      <c r="J2" s="238" t="s">
        <v>125</v>
      </c>
      <c r="K2" s="239"/>
      <c r="L2" s="26" t="str">
        <f>+'LISTA DE PROPONENTES'!C4</f>
        <v>UNIPLES</v>
      </c>
      <c r="M2" s="238" t="s">
        <v>125</v>
      </c>
      <c r="N2" s="239"/>
      <c r="O2" s="26" t="s">
        <v>126</v>
      </c>
      <c r="P2" s="238" t="s">
        <v>125</v>
      </c>
      <c r="Q2" s="239"/>
      <c r="R2" s="26" t="str">
        <f>+'LISTA DE PROPONENTES'!C6</f>
        <v>WM WIRELESS</v>
      </c>
      <c r="S2" s="238" t="s">
        <v>125</v>
      </c>
      <c r="T2" s="239"/>
      <c r="U2" s="26" t="s">
        <v>127</v>
      </c>
      <c r="V2" s="238" t="s">
        <v>125</v>
      </c>
      <c r="W2" s="239"/>
      <c r="X2" s="25" t="str">
        <f>+'LISTA DE PROPONENTES'!C8</f>
        <v>YINA PAOLA LOMBANA</v>
      </c>
      <c r="Y2" s="238" t="s">
        <v>125</v>
      </c>
      <c r="Z2" s="239"/>
      <c r="AA2" s="25" t="str">
        <f>+'LISTA DE PROPONENTES'!C9</f>
        <v>ISEC</v>
      </c>
    </row>
    <row r="3" spans="1:27" s="2" customFormat="1" ht="15">
      <c r="A3" s="242" t="s">
        <v>128</v>
      </c>
      <c r="B3" s="243"/>
      <c r="C3" s="243"/>
      <c r="D3" s="238" t="s">
        <v>129</v>
      </c>
      <c r="E3" s="239"/>
      <c r="F3" s="24" t="s">
        <v>130</v>
      </c>
      <c r="G3" s="238" t="s">
        <v>129</v>
      </c>
      <c r="H3" s="239"/>
      <c r="I3" s="24" t="s">
        <v>131</v>
      </c>
      <c r="J3" s="238" t="s">
        <v>129</v>
      </c>
      <c r="K3" s="239"/>
      <c r="L3" s="24" t="s">
        <v>132</v>
      </c>
      <c r="M3" s="238" t="s">
        <v>129</v>
      </c>
      <c r="N3" s="239"/>
      <c r="O3" s="24" t="s">
        <v>133</v>
      </c>
      <c r="P3" s="238" t="s">
        <v>129</v>
      </c>
      <c r="Q3" s="239"/>
      <c r="R3" s="24" t="s">
        <v>134</v>
      </c>
      <c r="S3" s="238" t="s">
        <v>129</v>
      </c>
      <c r="T3" s="239"/>
      <c r="U3" s="24" t="s">
        <v>132</v>
      </c>
      <c r="V3" s="238" t="s">
        <v>129</v>
      </c>
      <c r="W3" s="239"/>
      <c r="X3" s="24" t="s">
        <v>132</v>
      </c>
      <c r="Y3" s="238" t="s">
        <v>129</v>
      </c>
      <c r="Z3" s="239"/>
      <c r="AA3" s="24" t="s">
        <v>135</v>
      </c>
    </row>
    <row r="4" spans="1:27" ht="13">
      <c r="A4" s="244" t="s">
        <v>128</v>
      </c>
      <c r="B4" s="245"/>
      <c r="C4" s="245"/>
      <c r="D4" s="238" t="s">
        <v>136</v>
      </c>
      <c r="E4" s="239"/>
      <c r="F4" s="45" t="s">
        <v>137</v>
      </c>
      <c r="G4" s="238" t="s">
        <v>136</v>
      </c>
      <c r="H4" s="239"/>
      <c r="I4" s="45" t="s">
        <v>138</v>
      </c>
      <c r="J4" s="238" t="s">
        <v>136</v>
      </c>
      <c r="K4" s="239"/>
      <c r="L4" s="45" t="s">
        <v>101</v>
      </c>
      <c r="M4" s="238" t="s">
        <v>136</v>
      </c>
      <c r="N4" s="239"/>
      <c r="O4" s="45" t="s">
        <v>137</v>
      </c>
      <c r="P4" s="238" t="s">
        <v>136</v>
      </c>
      <c r="Q4" s="239"/>
      <c r="R4" s="45" t="s">
        <v>137</v>
      </c>
      <c r="S4" s="238" t="s">
        <v>136</v>
      </c>
      <c r="T4" s="239"/>
      <c r="U4" s="45" t="s">
        <v>101</v>
      </c>
      <c r="V4" s="238" t="s">
        <v>136</v>
      </c>
      <c r="W4" s="239"/>
      <c r="X4" s="45" t="s">
        <v>101</v>
      </c>
      <c r="Y4" s="238" t="s">
        <v>136</v>
      </c>
      <c r="Z4" s="239"/>
      <c r="AA4" s="45" t="s">
        <v>137</v>
      </c>
    </row>
    <row r="5" spans="1:27" ht="24">
      <c r="A5" s="7" t="s">
        <v>139</v>
      </c>
      <c r="B5" s="5" t="s">
        <v>140</v>
      </c>
      <c r="C5" s="10" t="s">
        <v>141</v>
      </c>
      <c r="D5" s="16" t="s">
        <v>142</v>
      </c>
      <c r="E5" s="6" t="s">
        <v>143</v>
      </c>
      <c r="F5" s="17" t="s">
        <v>144</v>
      </c>
      <c r="G5" s="16" t="s">
        <v>142</v>
      </c>
      <c r="H5" s="6" t="s">
        <v>143</v>
      </c>
      <c r="I5" s="17" t="s">
        <v>144</v>
      </c>
      <c r="J5" s="16" t="s">
        <v>142</v>
      </c>
      <c r="K5" s="6" t="s">
        <v>143</v>
      </c>
      <c r="L5" s="17" t="s">
        <v>144</v>
      </c>
      <c r="M5" s="16" t="s">
        <v>142</v>
      </c>
      <c r="N5" s="6" t="s">
        <v>143</v>
      </c>
      <c r="O5" s="17" t="s">
        <v>144</v>
      </c>
      <c r="P5" s="16" t="s">
        <v>142</v>
      </c>
      <c r="Q5" s="6" t="s">
        <v>143</v>
      </c>
      <c r="R5" s="17" t="s">
        <v>144</v>
      </c>
      <c r="S5" s="16" t="s">
        <v>142</v>
      </c>
      <c r="T5" s="6" t="s">
        <v>143</v>
      </c>
      <c r="U5" s="17" t="s">
        <v>144</v>
      </c>
      <c r="V5" s="16" t="s">
        <v>142</v>
      </c>
      <c r="W5" s="6" t="s">
        <v>143</v>
      </c>
      <c r="X5" s="17" t="s">
        <v>144</v>
      </c>
      <c r="Y5" s="16" t="s">
        <v>142</v>
      </c>
      <c r="Z5" s="6" t="s">
        <v>143</v>
      </c>
      <c r="AA5" s="17" t="s">
        <v>144</v>
      </c>
    </row>
    <row r="6" spans="1:27" ht="14.5" customHeight="1">
      <c r="A6" s="177" t="s">
        <v>145</v>
      </c>
      <c r="B6" s="179" t="s">
        <v>146</v>
      </c>
      <c r="C6" s="11" t="s">
        <v>147</v>
      </c>
      <c r="D6" s="18" t="s">
        <v>148</v>
      </c>
      <c r="E6" s="45" t="s">
        <v>101</v>
      </c>
      <c r="F6" s="8"/>
      <c r="G6" s="18" t="s">
        <v>149</v>
      </c>
      <c r="H6" s="45" t="s">
        <v>150</v>
      </c>
      <c r="I6" s="228" t="s">
        <v>296</v>
      </c>
      <c r="J6" s="18" t="s">
        <v>151</v>
      </c>
      <c r="K6" s="45" t="s">
        <v>150</v>
      </c>
      <c r="L6" s="8"/>
      <c r="M6" s="9" t="s">
        <v>152</v>
      </c>
      <c r="N6" s="45" t="s">
        <v>101</v>
      </c>
      <c r="O6" s="8"/>
      <c r="P6" s="18" t="s">
        <v>153</v>
      </c>
      <c r="Q6" s="45" t="s">
        <v>101</v>
      </c>
      <c r="R6" s="8"/>
      <c r="S6" s="18"/>
      <c r="T6" s="45" t="s">
        <v>101</v>
      </c>
      <c r="U6" s="8"/>
      <c r="V6" s="18"/>
      <c r="W6" s="45" t="s">
        <v>101</v>
      </c>
      <c r="X6" s="8"/>
      <c r="Y6" s="18" t="s">
        <v>153</v>
      </c>
      <c r="Z6" s="45" t="s">
        <v>101</v>
      </c>
      <c r="AA6" s="8"/>
    </row>
    <row r="7" spans="1:27" ht="14.5" customHeight="1">
      <c r="A7" s="177" t="s">
        <v>154</v>
      </c>
      <c r="B7" s="179" t="s">
        <v>146</v>
      </c>
      <c r="C7" s="11" t="s">
        <v>147</v>
      </c>
      <c r="D7" s="18" t="s">
        <v>155</v>
      </c>
      <c r="E7" s="45" t="s">
        <v>101</v>
      </c>
      <c r="F7" s="8"/>
      <c r="G7" s="18" t="s">
        <v>156</v>
      </c>
      <c r="H7" s="45" t="s">
        <v>150</v>
      </c>
      <c r="I7" s="229"/>
      <c r="J7" s="18" t="s">
        <v>157</v>
      </c>
      <c r="K7" s="45" t="s">
        <v>150</v>
      </c>
      <c r="L7" s="8"/>
      <c r="M7" s="9" t="s">
        <v>158</v>
      </c>
      <c r="N7" s="45" t="s">
        <v>101</v>
      </c>
      <c r="O7" s="8"/>
      <c r="P7" s="18" t="s">
        <v>159</v>
      </c>
      <c r="Q7" s="45" t="s">
        <v>101</v>
      </c>
      <c r="R7" s="8"/>
      <c r="S7" s="18"/>
      <c r="T7" s="45" t="s">
        <v>101</v>
      </c>
      <c r="U7" s="8"/>
      <c r="V7" s="18"/>
      <c r="W7" s="45" t="s">
        <v>101</v>
      </c>
      <c r="X7" s="8"/>
      <c r="Y7" s="18" t="s">
        <v>159</v>
      </c>
      <c r="Z7" s="45" t="s">
        <v>101</v>
      </c>
      <c r="AA7" s="8"/>
    </row>
    <row r="8" spans="1:27" ht="63" customHeight="1">
      <c r="A8" s="231" t="s">
        <v>160</v>
      </c>
      <c r="B8" s="179" t="s">
        <v>161</v>
      </c>
      <c r="C8" s="12">
        <v>4</v>
      </c>
      <c r="D8" s="18"/>
      <c r="E8" s="45" t="s">
        <v>101</v>
      </c>
      <c r="F8" s="227" t="s">
        <v>162</v>
      </c>
      <c r="G8" s="37">
        <v>10</v>
      </c>
      <c r="H8" s="45" t="s">
        <v>150</v>
      </c>
      <c r="I8" s="229"/>
      <c r="J8" s="18"/>
      <c r="K8" s="45" t="s">
        <v>150</v>
      </c>
      <c r="L8" s="8"/>
      <c r="M8" s="18"/>
      <c r="N8" s="45" t="s">
        <v>101</v>
      </c>
      <c r="O8" s="8"/>
      <c r="P8" s="18">
        <v>10</v>
      </c>
      <c r="Q8" s="45" t="s">
        <v>101</v>
      </c>
      <c r="R8" s="221" t="s">
        <v>297</v>
      </c>
      <c r="S8" s="18"/>
      <c r="T8" s="45" t="s">
        <v>101</v>
      </c>
      <c r="U8" s="8"/>
      <c r="V8" s="18"/>
      <c r="W8" s="45" t="s">
        <v>101</v>
      </c>
      <c r="X8" s="8"/>
      <c r="Y8" s="18">
        <v>10</v>
      </c>
      <c r="Z8" s="45" t="s">
        <v>101</v>
      </c>
      <c r="AA8" s="224" t="s">
        <v>299</v>
      </c>
    </row>
    <row r="9" spans="1:27" ht="123.75" customHeight="1">
      <c r="A9" s="231"/>
      <c r="B9" s="179" t="s">
        <v>163</v>
      </c>
      <c r="C9" s="13" t="s">
        <v>164</v>
      </c>
      <c r="D9" s="18"/>
      <c r="E9" s="45" t="s">
        <v>101</v>
      </c>
      <c r="F9" s="227"/>
      <c r="G9" s="35" t="s">
        <v>165</v>
      </c>
      <c r="H9" s="45" t="s">
        <v>150</v>
      </c>
      <c r="I9" s="229"/>
      <c r="J9" s="18"/>
      <c r="K9" s="45" t="s">
        <v>150</v>
      </c>
      <c r="L9" s="8"/>
      <c r="M9" s="18"/>
      <c r="N9" s="45" t="s">
        <v>101</v>
      </c>
      <c r="O9" s="8"/>
      <c r="P9" s="18" t="s">
        <v>166</v>
      </c>
      <c r="Q9" s="45" t="s">
        <v>137</v>
      </c>
      <c r="R9" s="222"/>
      <c r="S9" s="18"/>
      <c r="T9" s="45" t="s">
        <v>101</v>
      </c>
      <c r="U9" s="8"/>
      <c r="V9" s="18"/>
      <c r="W9" s="45" t="s">
        <v>101</v>
      </c>
      <c r="X9" s="8"/>
      <c r="Y9" s="18" t="s">
        <v>166</v>
      </c>
      <c r="Z9" s="45" t="s">
        <v>101</v>
      </c>
      <c r="AA9" s="225"/>
    </row>
    <row r="10" spans="1:27" ht="107.25" customHeight="1">
      <c r="A10" s="177" t="s">
        <v>167</v>
      </c>
      <c r="B10" s="179" t="s">
        <v>168</v>
      </c>
      <c r="C10" s="13" t="s">
        <v>169</v>
      </c>
      <c r="D10" s="18" t="s">
        <v>155</v>
      </c>
      <c r="E10" s="45" t="s">
        <v>101</v>
      </c>
      <c r="F10" s="227"/>
      <c r="G10" s="35" t="s">
        <v>170</v>
      </c>
      <c r="H10" s="45" t="s">
        <v>150</v>
      </c>
      <c r="I10" s="229"/>
      <c r="J10" s="18"/>
      <c r="K10" s="45" t="s">
        <v>150</v>
      </c>
      <c r="L10" s="8"/>
      <c r="M10" s="18"/>
      <c r="N10" s="45" t="s">
        <v>101</v>
      </c>
      <c r="O10" s="8"/>
      <c r="P10" s="18" t="s">
        <v>171</v>
      </c>
      <c r="Q10" s="45" t="s">
        <v>137</v>
      </c>
      <c r="R10" s="222"/>
      <c r="S10" s="18"/>
      <c r="T10" s="45" t="s">
        <v>101</v>
      </c>
      <c r="U10" s="8"/>
      <c r="V10" s="18"/>
      <c r="W10" s="45" t="s">
        <v>101</v>
      </c>
      <c r="X10" s="8"/>
      <c r="Y10" s="18" t="s">
        <v>171</v>
      </c>
      <c r="Z10" s="45" t="s">
        <v>101</v>
      </c>
      <c r="AA10" s="225"/>
    </row>
    <row r="11" spans="1:27" ht="14.5" customHeight="1">
      <c r="A11" s="178" t="s">
        <v>172</v>
      </c>
      <c r="B11" s="179" t="s">
        <v>173</v>
      </c>
      <c r="C11" s="13" t="s">
        <v>174</v>
      </c>
      <c r="D11" s="18"/>
      <c r="E11" s="45" t="s">
        <v>101</v>
      </c>
      <c r="F11" s="227"/>
      <c r="G11" s="35" t="s">
        <v>175</v>
      </c>
      <c r="H11" s="45" t="s">
        <v>150</v>
      </c>
      <c r="I11" s="229"/>
      <c r="J11" s="18"/>
      <c r="K11" s="45" t="s">
        <v>150</v>
      </c>
      <c r="L11" s="8"/>
      <c r="M11" s="18"/>
      <c r="N11" s="45" t="s">
        <v>101</v>
      </c>
      <c r="O11" s="8"/>
      <c r="P11" s="18" t="s">
        <v>175</v>
      </c>
      <c r="Q11" s="45" t="s">
        <v>137</v>
      </c>
      <c r="R11" s="223"/>
      <c r="S11" s="18"/>
      <c r="T11" s="45" t="s">
        <v>101</v>
      </c>
      <c r="U11" s="8"/>
      <c r="V11" s="18"/>
      <c r="W11" s="45" t="s">
        <v>101</v>
      </c>
      <c r="X11" s="8"/>
      <c r="Y11" s="18" t="s">
        <v>175</v>
      </c>
      <c r="Z11" s="45" t="s">
        <v>137</v>
      </c>
      <c r="AA11" s="226"/>
    </row>
    <row r="12" spans="1:27" ht="14.5" customHeight="1">
      <c r="A12" s="177" t="s">
        <v>176</v>
      </c>
      <c r="B12" s="179" t="s">
        <v>168</v>
      </c>
      <c r="C12" s="13" t="s">
        <v>177</v>
      </c>
      <c r="D12" s="18"/>
      <c r="E12" s="45" t="s">
        <v>101</v>
      </c>
      <c r="F12" s="227"/>
      <c r="G12" s="35" t="s">
        <v>178</v>
      </c>
      <c r="H12" s="45" t="s">
        <v>150</v>
      </c>
      <c r="I12" s="229"/>
      <c r="J12" s="18"/>
      <c r="K12" s="45" t="s">
        <v>150</v>
      </c>
      <c r="L12" s="8"/>
      <c r="M12" s="18"/>
      <c r="N12" s="45" t="s">
        <v>101</v>
      </c>
      <c r="O12" s="8"/>
      <c r="P12" s="18" t="s">
        <v>179</v>
      </c>
      <c r="Q12" s="45" t="s">
        <v>101</v>
      </c>
      <c r="R12" s="8"/>
      <c r="S12" s="18"/>
      <c r="T12" s="45" t="s">
        <v>101</v>
      </c>
      <c r="U12" s="8"/>
      <c r="V12" s="18"/>
      <c r="W12" s="45" t="s">
        <v>101</v>
      </c>
      <c r="X12" s="8"/>
      <c r="Y12" s="18" t="s">
        <v>179</v>
      </c>
      <c r="Z12" s="45" t="s">
        <v>101</v>
      </c>
      <c r="AA12" s="8"/>
    </row>
    <row r="13" spans="1:27" ht="82" customHeight="1">
      <c r="A13" s="234" t="s">
        <v>180</v>
      </c>
      <c r="B13" s="179" t="s">
        <v>181</v>
      </c>
      <c r="C13" s="13" t="s">
        <v>182</v>
      </c>
      <c r="D13" s="18"/>
      <c r="E13" s="45" t="s">
        <v>101</v>
      </c>
      <c r="F13" s="227"/>
      <c r="G13" s="35" t="s">
        <v>183</v>
      </c>
      <c r="H13" s="45" t="s">
        <v>138</v>
      </c>
      <c r="I13" s="229"/>
      <c r="J13" s="18"/>
      <c r="K13" s="45" t="s">
        <v>150</v>
      </c>
      <c r="L13" s="8"/>
      <c r="M13" s="18"/>
      <c r="N13" s="45" t="s">
        <v>101</v>
      </c>
      <c r="O13" s="8"/>
      <c r="P13" s="18" t="s">
        <v>184</v>
      </c>
      <c r="Q13" s="45" t="s">
        <v>137</v>
      </c>
      <c r="R13" s="31" t="s">
        <v>298</v>
      </c>
      <c r="S13" s="18"/>
      <c r="T13" s="45" t="s">
        <v>101</v>
      </c>
      <c r="U13" s="8"/>
      <c r="V13" s="18"/>
      <c r="W13" s="45" t="s">
        <v>101</v>
      </c>
      <c r="X13" s="8"/>
      <c r="Y13" s="18" t="s">
        <v>184</v>
      </c>
      <c r="Z13" s="45" t="s">
        <v>137</v>
      </c>
      <c r="AA13" s="31" t="s">
        <v>185</v>
      </c>
    </row>
    <row r="14" spans="1:27" ht="14.5" customHeight="1">
      <c r="A14" s="234"/>
      <c r="B14" s="179" t="s">
        <v>186</v>
      </c>
      <c r="C14" s="13" t="s">
        <v>187</v>
      </c>
      <c r="D14" s="18"/>
      <c r="E14" s="45" t="s">
        <v>101</v>
      </c>
      <c r="F14" s="227"/>
      <c r="G14" s="35" t="s">
        <v>188</v>
      </c>
      <c r="H14" s="45" t="s">
        <v>150</v>
      </c>
      <c r="I14" s="229"/>
      <c r="J14" s="18"/>
      <c r="K14" s="45" t="s">
        <v>150</v>
      </c>
      <c r="L14" s="8"/>
      <c r="M14" s="18"/>
      <c r="N14" s="45" t="s">
        <v>101</v>
      </c>
      <c r="O14" s="8"/>
      <c r="P14" s="43" t="s">
        <v>189</v>
      </c>
      <c r="Q14" s="45" t="s">
        <v>101</v>
      </c>
      <c r="R14" s="8"/>
      <c r="S14" s="18"/>
      <c r="T14" s="45" t="s">
        <v>101</v>
      </c>
      <c r="U14" s="8"/>
      <c r="V14" s="18"/>
      <c r="W14" s="45" t="s">
        <v>101</v>
      </c>
      <c r="X14" s="8"/>
      <c r="Y14" s="43" t="s">
        <v>189</v>
      </c>
      <c r="Z14" s="45" t="s">
        <v>101</v>
      </c>
      <c r="AA14" s="8"/>
    </row>
    <row r="15" spans="1:27" ht="12">
      <c r="A15" s="234"/>
      <c r="B15" s="179" t="s">
        <v>190</v>
      </c>
      <c r="C15" s="14" t="s">
        <v>191</v>
      </c>
      <c r="D15" s="18"/>
      <c r="E15" s="45" t="s">
        <v>101</v>
      </c>
      <c r="F15" s="227"/>
      <c r="G15" s="35" t="s">
        <v>192</v>
      </c>
      <c r="H15" s="45" t="s">
        <v>150</v>
      </c>
      <c r="I15" s="229"/>
      <c r="J15" s="18"/>
      <c r="K15" s="45" t="s">
        <v>150</v>
      </c>
      <c r="L15" s="8"/>
      <c r="M15" s="18"/>
      <c r="N15" s="45" t="s">
        <v>137</v>
      </c>
      <c r="O15" s="180"/>
      <c r="P15" s="18" t="s">
        <v>193</v>
      </c>
      <c r="Q15" s="45" t="s">
        <v>101</v>
      </c>
      <c r="R15" s="8"/>
      <c r="S15" s="18"/>
      <c r="T15" s="45" t="s">
        <v>101</v>
      </c>
      <c r="U15" s="8"/>
      <c r="V15" s="18"/>
      <c r="W15" s="45" t="s">
        <v>101</v>
      </c>
      <c r="X15" s="8"/>
      <c r="Y15" s="18" t="s">
        <v>193</v>
      </c>
      <c r="Z15" s="45" t="s">
        <v>101</v>
      </c>
      <c r="AA15" s="8"/>
    </row>
    <row r="16" spans="1:27" ht="14.5" customHeight="1">
      <c r="A16" s="234" t="s">
        <v>194</v>
      </c>
      <c r="B16" s="179" t="s">
        <v>195</v>
      </c>
      <c r="C16" s="13" t="s">
        <v>196</v>
      </c>
      <c r="D16" s="18"/>
      <c r="E16" s="45" t="s">
        <v>101</v>
      </c>
      <c r="F16" s="227"/>
      <c r="G16" s="35" t="s">
        <v>197</v>
      </c>
      <c r="H16" s="45" t="s">
        <v>150</v>
      </c>
      <c r="I16" s="229"/>
      <c r="J16" s="18"/>
      <c r="K16" s="45" t="s">
        <v>150</v>
      </c>
      <c r="L16" s="8"/>
      <c r="M16" s="18"/>
      <c r="N16" s="45" t="s">
        <v>101</v>
      </c>
      <c r="O16" s="8"/>
      <c r="P16" s="18" t="s">
        <v>197</v>
      </c>
      <c r="Q16" s="45" t="s">
        <v>101</v>
      </c>
      <c r="R16" s="8"/>
      <c r="S16" s="18"/>
      <c r="T16" s="45" t="s">
        <v>101</v>
      </c>
      <c r="U16" s="8"/>
      <c r="V16" s="18"/>
      <c r="W16" s="45" t="s">
        <v>101</v>
      </c>
      <c r="X16" s="8"/>
      <c r="Y16" s="18" t="s">
        <v>197</v>
      </c>
      <c r="Z16" s="45" t="s">
        <v>101</v>
      </c>
      <c r="AA16" s="8"/>
    </row>
    <row r="17" spans="1:27" ht="14.5" customHeight="1">
      <c r="A17" s="234"/>
      <c r="B17" s="179" t="s">
        <v>198</v>
      </c>
      <c r="C17" s="13" t="s">
        <v>199</v>
      </c>
      <c r="D17" s="18"/>
      <c r="E17" s="45" t="s">
        <v>101</v>
      </c>
      <c r="F17" s="227"/>
      <c r="G17" s="35" t="str">
        <f>+C17</f>
        <v>MIL-STD-810G</v>
      </c>
      <c r="H17" s="45" t="s">
        <v>150</v>
      </c>
      <c r="I17" s="229"/>
      <c r="J17" s="18"/>
      <c r="K17" s="45" t="s">
        <v>150</v>
      </c>
      <c r="L17" s="8"/>
      <c r="M17" s="18"/>
      <c r="N17" s="45" t="s">
        <v>101</v>
      </c>
      <c r="O17" s="8"/>
      <c r="P17" s="18" t="s">
        <v>199</v>
      </c>
      <c r="Q17" s="45" t="s">
        <v>101</v>
      </c>
      <c r="R17" s="8"/>
      <c r="S17" s="18"/>
      <c r="T17" s="45" t="s">
        <v>101</v>
      </c>
      <c r="U17" s="8"/>
      <c r="V17" s="18"/>
      <c r="W17" s="45" t="s">
        <v>101</v>
      </c>
      <c r="X17" s="8"/>
      <c r="Y17" s="18" t="s">
        <v>199</v>
      </c>
      <c r="Z17" s="45" t="s">
        <v>101</v>
      </c>
      <c r="AA17" s="8"/>
    </row>
    <row r="18" spans="1:27" ht="14.5" customHeight="1">
      <c r="A18" s="231" t="s">
        <v>200</v>
      </c>
      <c r="B18" s="179" t="s">
        <v>190</v>
      </c>
      <c r="C18" s="13" t="s">
        <v>201</v>
      </c>
      <c r="D18" s="18"/>
      <c r="E18" s="45" t="s">
        <v>101</v>
      </c>
      <c r="F18" s="227"/>
      <c r="G18" s="35" t="s">
        <v>202</v>
      </c>
      <c r="H18" s="45" t="s">
        <v>150</v>
      </c>
      <c r="I18" s="229"/>
      <c r="J18" s="18"/>
      <c r="K18" s="45" t="s">
        <v>150</v>
      </c>
      <c r="L18" s="8"/>
      <c r="M18" s="18"/>
      <c r="N18" s="45" t="s">
        <v>101</v>
      </c>
      <c r="O18" s="8"/>
      <c r="P18" s="18" t="s">
        <v>202</v>
      </c>
      <c r="Q18" s="45" t="s">
        <v>101</v>
      </c>
      <c r="R18" s="8"/>
      <c r="S18" s="18"/>
      <c r="T18" s="45" t="s">
        <v>101</v>
      </c>
      <c r="U18" s="8"/>
      <c r="V18" s="18"/>
      <c r="W18" s="45" t="s">
        <v>101</v>
      </c>
      <c r="X18" s="8"/>
      <c r="Y18" s="18" t="s">
        <v>202</v>
      </c>
      <c r="Z18" s="45" t="s">
        <v>101</v>
      </c>
      <c r="AA18" s="8"/>
    </row>
    <row r="19" spans="1:27" ht="14.5" customHeight="1">
      <c r="A19" s="231"/>
      <c r="B19" s="179" t="s">
        <v>168</v>
      </c>
      <c r="C19" s="13" t="s">
        <v>203</v>
      </c>
      <c r="D19" s="18"/>
      <c r="E19" s="45" t="s">
        <v>101</v>
      </c>
      <c r="F19" s="227"/>
      <c r="G19" s="35" t="s">
        <v>177</v>
      </c>
      <c r="H19" s="45" t="s">
        <v>150</v>
      </c>
      <c r="I19" s="229"/>
      <c r="J19" s="18"/>
      <c r="K19" s="45" t="s">
        <v>150</v>
      </c>
      <c r="L19" s="8"/>
      <c r="M19" s="18"/>
      <c r="N19" s="45" t="s">
        <v>101</v>
      </c>
      <c r="O19" s="8"/>
      <c r="P19" s="18" t="s">
        <v>204</v>
      </c>
      <c r="Q19" s="45" t="s">
        <v>101</v>
      </c>
      <c r="R19" s="8"/>
      <c r="S19" s="18"/>
      <c r="T19" s="45" t="s">
        <v>101</v>
      </c>
      <c r="U19" s="8"/>
      <c r="V19" s="18"/>
      <c r="W19" s="45" t="s">
        <v>101</v>
      </c>
      <c r="X19" s="8"/>
      <c r="Y19" s="18" t="s">
        <v>204</v>
      </c>
      <c r="Z19" s="45" t="s">
        <v>101</v>
      </c>
      <c r="AA19" s="8"/>
    </row>
    <row r="20" spans="1:27" ht="14.5" customHeight="1">
      <c r="A20" s="231"/>
      <c r="B20" s="179" t="s">
        <v>205</v>
      </c>
      <c r="C20" s="13" t="s">
        <v>177</v>
      </c>
      <c r="D20" s="18"/>
      <c r="E20" s="45" t="s">
        <v>101</v>
      </c>
      <c r="F20" s="227"/>
      <c r="G20" s="35" t="s">
        <v>178</v>
      </c>
      <c r="H20" s="45" t="s">
        <v>150</v>
      </c>
      <c r="I20" s="229"/>
      <c r="J20" s="18"/>
      <c r="K20" s="45" t="s">
        <v>150</v>
      </c>
      <c r="L20" s="8"/>
      <c r="M20" s="18"/>
      <c r="N20" s="45" t="s">
        <v>101</v>
      </c>
      <c r="O20" s="8"/>
      <c r="P20" s="18" t="s">
        <v>206</v>
      </c>
      <c r="Q20" s="45" t="s">
        <v>101</v>
      </c>
      <c r="R20" s="8"/>
      <c r="S20" s="18"/>
      <c r="T20" s="45" t="s">
        <v>101</v>
      </c>
      <c r="U20" s="8"/>
      <c r="V20" s="18"/>
      <c r="W20" s="45" t="s">
        <v>101</v>
      </c>
      <c r="X20" s="8"/>
      <c r="Y20" s="18" t="s">
        <v>206</v>
      </c>
      <c r="Z20" s="45" t="s">
        <v>101</v>
      </c>
      <c r="AA20" s="8"/>
    </row>
    <row r="21" spans="1:27" ht="14.5" customHeight="1">
      <c r="A21" s="231" t="s">
        <v>207</v>
      </c>
      <c r="B21" s="179" t="s">
        <v>208</v>
      </c>
      <c r="C21" s="13" t="s">
        <v>209</v>
      </c>
      <c r="D21" s="18"/>
      <c r="E21" s="45" t="s">
        <v>101</v>
      </c>
      <c r="F21" s="227"/>
      <c r="G21" s="35" t="s">
        <v>209</v>
      </c>
      <c r="H21" s="45" t="s">
        <v>150</v>
      </c>
      <c r="I21" s="229"/>
      <c r="J21" s="18"/>
      <c r="K21" s="45" t="s">
        <v>150</v>
      </c>
      <c r="L21" s="8"/>
      <c r="M21" s="18"/>
      <c r="N21" s="45" t="s">
        <v>101</v>
      </c>
      <c r="O21" s="8"/>
      <c r="P21" s="18" t="s">
        <v>209</v>
      </c>
      <c r="Q21" s="45" t="s">
        <v>101</v>
      </c>
      <c r="R21" s="8"/>
      <c r="S21" s="18"/>
      <c r="T21" s="45" t="s">
        <v>101</v>
      </c>
      <c r="U21" s="8"/>
      <c r="V21" s="18"/>
      <c r="W21" s="45" t="s">
        <v>101</v>
      </c>
      <c r="X21" s="8"/>
      <c r="Y21" s="18" t="s">
        <v>209</v>
      </c>
      <c r="Z21" s="45" t="s">
        <v>101</v>
      </c>
      <c r="AA21" s="8"/>
    </row>
    <row r="22" spans="1:27" ht="22" customHeight="1">
      <c r="A22" s="231"/>
      <c r="B22" s="179" t="s">
        <v>210</v>
      </c>
      <c r="C22" s="15" t="s">
        <v>211</v>
      </c>
      <c r="D22" s="18"/>
      <c r="E22" s="45" t="s">
        <v>101</v>
      </c>
      <c r="F22" s="227"/>
      <c r="G22" s="36" t="str">
        <f>+C22</f>
        <v xml:space="preserve">802.11 b/g/n y que opere en las Bandas 2.4 y/o 5GHz </v>
      </c>
      <c r="H22" s="45" t="s">
        <v>150</v>
      </c>
      <c r="I22" s="229"/>
      <c r="J22" s="18"/>
      <c r="K22" s="45" t="s">
        <v>150</v>
      </c>
      <c r="L22" s="8"/>
      <c r="M22" s="18"/>
      <c r="N22" s="45" t="s">
        <v>101</v>
      </c>
      <c r="O22" s="8"/>
      <c r="P22" s="15" t="s">
        <v>211</v>
      </c>
      <c r="Q22" s="45" t="s">
        <v>101</v>
      </c>
      <c r="R22" s="8"/>
      <c r="S22" s="18"/>
      <c r="T22" s="45" t="s">
        <v>101</v>
      </c>
      <c r="U22" s="8"/>
      <c r="V22" s="18"/>
      <c r="W22" s="45" t="s">
        <v>101</v>
      </c>
      <c r="X22" s="8"/>
      <c r="Y22" s="15" t="s">
        <v>211</v>
      </c>
      <c r="Z22" s="45" t="s">
        <v>101</v>
      </c>
      <c r="AA22" s="8"/>
    </row>
    <row r="23" spans="1:27" ht="14.5" customHeight="1">
      <c r="A23" s="231" t="s">
        <v>212</v>
      </c>
      <c r="B23" s="179" t="s">
        <v>213</v>
      </c>
      <c r="C23" s="13" t="s">
        <v>214</v>
      </c>
      <c r="D23" s="18"/>
      <c r="E23" s="45" t="s">
        <v>101</v>
      </c>
      <c r="F23" s="227"/>
      <c r="G23" s="35" t="str">
        <f>+C23</f>
        <v>Fotografía y video</v>
      </c>
      <c r="H23" s="45" t="s">
        <v>150</v>
      </c>
      <c r="I23" s="229"/>
      <c r="J23" s="18"/>
      <c r="K23" s="45" t="s">
        <v>150</v>
      </c>
      <c r="L23" s="8"/>
      <c r="M23" s="18"/>
      <c r="N23" s="45" t="s">
        <v>101</v>
      </c>
      <c r="O23" s="8"/>
      <c r="P23" s="18"/>
      <c r="Q23" s="45" t="s">
        <v>101</v>
      </c>
      <c r="R23" s="8" t="s">
        <v>215</v>
      </c>
      <c r="S23" s="18"/>
      <c r="T23" s="45" t="s">
        <v>101</v>
      </c>
      <c r="U23" s="8"/>
      <c r="V23" s="18"/>
      <c r="W23" s="45" t="s">
        <v>101</v>
      </c>
      <c r="X23" s="8"/>
      <c r="Y23" s="18"/>
      <c r="Z23" s="45" t="s">
        <v>101</v>
      </c>
      <c r="AA23" s="8"/>
    </row>
    <row r="24" spans="1:27" ht="14.5" customHeight="1">
      <c r="A24" s="231"/>
      <c r="B24" s="179" t="s">
        <v>216</v>
      </c>
      <c r="C24" s="13" t="s">
        <v>217</v>
      </c>
      <c r="D24" s="18"/>
      <c r="E24" s="45" t="s">
        <v>101</v>
      </c>
      <c r="F24" s="227"/>
      <c r="G24" s="35" t="s">
        <v>218</v>
      </c>
      <c r="H24" s="45" t="s">
        <v>150</v>
      </c>
      <c r="I24" s="229"/>
      <c r="J24" s="18"/>
      <c r="K24" s="45" t="s">
        <v>150</v>
      </c>
      <c r="L24" s="8"/>
      <c r="M24" s="18"/>
      <c r="N24" s="45" t="s">
        <v>101</v>
      </c>
      <c r="O24" s="8"/>
      <c r="P24" s="18" t="s">
        <v>219</v>
      </c>
      <c r="Q24" s="45" t="s">
        <v>101</v>
      </c>
      <c r="R24" s="8"/>
      <c r="S24" s="18"/>
      <c r="T24" s="45" t="s">
        <v>101</v>
      </c>
      <c r="U24" s="8"/>
      <c r="V24" s="18"/>
      <c r="W24" s="45" t="s">
        <v>101</v>
      </c>
      <c r="X24" s="8"/>
      <c r="Y24" s="18" t="s">
        <v>219</v>
      </c>
      <c r="Z24" s="45" t="s">
        <v>101</v>
      </c>
      <c r="AA24" s="8"/>
    </row>
    <row r="25" spans="1:27" ht="14.5" customHeight="1">
      <c r="A25" s="231"/>
      <c r="B25" s="179" t="s">
        <v>220</v>
      </c>
      <c r="C25" s="13" t="s">
        <v>221</v>
      </c>
      <c r="D25" s="18"/>
      <c r="E25" s="45" t="s">
        <v>101</v>
      </c>
      <c r="F25" s="227"/>
      <c r="G25" s="35" t="s">
        <v>221</v>
      </c>
      <c r="H25" s="45" t="s">
        <v>150</v>
      </c>
      <c r="I25" s="229"/>
      <c r="J25" s="18"/>
      <c r="K25" s="45" t="s">
        <v>150</v>
      </c>
      <c r="L25" s="8"/>
      <c r="M25" s="18"/>
      <c r="N25" s="45" t="s">
        <v>101</v>
      </c>
      <c r="O25" s="8"/>
      <c r="P25" s="18" t="s">
        <v>221</v>
      </c>
      <c r="Q25" s="45" t="s">
        <v>101</v>
      </c>
      <c r="R25" s="8"/>
      <c r="S25" s="18"/>
      <c r="T25" s="45" t="s">
        <v>101</v>
      </c>
      <c r="U25" s="8"/>
      <c r="V25" s="18"/>
      <c r="W25" s="45" t="s">
        <v>101</v>
      </c>
      <c r="X25" s="8"/>
      <c r="Y25" s="18" t="s">
        <v>221</v>
      </c>
      <c r="Z25" s="45" t="s">
        <v>101</v>
      </c>
      <c r="AA25" s="8"/>
    </row>
    <row r="26" spans="1:27" ht="14.5" customHeight="1">
      <c r="A26" s="231"/>
      <c r="B26" s="179" t="s">
        <v>222</v>
      </c>
      <c r="C26" s="13" t="s">
        <v>223</v>
      </c>
      <c r="D26" s="18"/>
      <c r="E26" s="45" t="s">
        <v>101</v>
      </c>
      <c r="F26" s="227"/>
      <c r="G26" s="35" t="str">
        <f>+C26</f>
        <v>FHD (1920x1080) @30fps</v>
      </c>
      <c r="H26" s="45" t="s">
        <v>150</v>
      </c>
      <c r="I26" s="229"/>
      <c r="J26" s="18"/>
      <c r="K26" s="45" t="s">
        <v>150</v>
      </c>
      <c r="L26" s="8"/>
      <c r="M26" s="18"/>
      <c r="N26" s="45" t="s">
        <v>101</v>
      </c>
      <c r="O26" s="8"/>
      <c r="P26" s="18" t="s">
        <v>224</v>
      </c>
      <c r="Q26" s="45" t="s">
        <v>101</v>
      </c>
      <c r="R26" s="8"/>
      <c r="S26" s="18"/>
      <c r="T26" s="45" t="s">
        <v>101</v>
      </c>
      <c r="U26" s="8"/>
      <c r="V26" s="18"/>
      <c r="W26" s="45" t="s">
        <v>101</v>
      </c>
      <c r="X26" s="8"/>
      <c r="Y26" s="18" t="s">
        <v>224</v>
      </c>
      <c r="Z26" s="45" t="s">
        <v>101</v>
      </c>
      <c r="AA26" s="8"/>
    </row>
    <row r="27" spans="1:27" ht="14.5" customHeight="1">
      <c r="A27" s="231" t="s">
        <v>225</v>
      </c>
      <c r="B27" s="179" t="s">
        <v>226</v>
      </c>
      <c r="C27" s="12">
        <v>1</v>
      </c>
      <c r="D27" s="18"/>
      <c r="E27" s="45" t="s">
        <v>101</v>
      </c>
      <c r="F27" s="227"/>
      <c r="G27" s="35">
        <f>+C27</f>
        <v>1</v>
      </c>
      <c r="H27" s="45" t="s">
        <v>150</v>
      </c>
      <c r="I27" s="229"/>
      <c r="J27" s="18"/>
      <c r="K27" s="45" t="s">
        <v>150</v>
      </c>
      <c r="L27" s="8"/>
      <c r="M27" s="18"/>
      <c r="N27" s="45" t="s">
        <v>101</v>
      </c>
      <c r="O27" s="8"/>
      <c r="P27" s="18">
        <v>1</v>
      </c>
      <c r="Q27" s="45" t="s">
        <v>101</v>
      </c>
      <c r="R27" s="8"/>
      <c r="S27" s="18"/>
      <c r="T27" s="45" t="s">
        <v>101</v>
      </c>
      <c r="U27" s="8"/>
      <c r="V27" s="18"/>
      <c r="W27" s="45" t="s">
        <v>101</v>
      </c>
      <c r="X27" s="8"/>
      <c r="Y27" s="18">
        <v>1</v>
      </c>
      <c r="Z27" s="45" t="s">
        <v>101</v>
      </c>
      <c r="AA27" s="8"/>
    </row>
    <row r="28" spans="1:27" ht="14.5" customHeight="1">
      <c r="A28" s="231"/>
      <c r="B28" s="179" t="s">
        <v>227</v>
      </c>
      <c r="C28" s="12">
        <v>1</v>
      </c>
      <c r="D28" s="18"/>
      <c r="E28" s="45" t="s">
        <v>101</v>
      </c>
      <c r="F28" s="227"/>
      <c r="G28" s="35">
        <f t="shared" ref="G28:G36" si="0">+C28</f>
        <v>1</v>
      </c>
      <c r="H28" s="45" t="s">
        <v>150</v>
      </c>
      <c r="I28" s="229"/>
      <c r="J28" s="18"/>
      <c r="K28" s="45" t="s">
        <v>150</v>
      </c>
      <c r="L28" s="8"/>
      <c r="M28" s="18"/>
      <c r="N28" s="45" t="s">
        <v>101</v>
      </c>
      <c r="O28" s="8"/>
      <c r="P28" s="18">
        <v>1</v>
      </c>
      <c r="Q28" s="45" t="s">
        <v>101</v>
      </c>
      <c r="R28" s="8"/>
      <c r="S28" s="18"/>
      <c r="T28" s="45" t="s">
        <v>101</v>
      </c>
      <c r="U28" s="8"/>
      <c r="V28" s="18"/>
      <c r="W28" s="45" t="s">
        <v>101</v>
      </c>
      <c r="X28" s="8"/>
      <c r="Y28" s="18">
        <v>1</v>
      </c>
      <c r="Z28" s="45" t="s">
        <v>101</v>
      </c>
      <c r="AA28" s="8"/>
    </row>
    <row r="29" spans="1:27" ht="14.5" customHeight="1">
      <c r="A29" s="231"/>
      <c r="B29" s="179" t="s">
        <v>228</v>
      </c>
      <c r="C29" s="12">
        <v>1</v>
      </c>
      <c r="D29" s="18"/>
      <c r="E29" s="45" t="s">
        <v>101</v>
      </c>
      <c r="F29" s="227"/>
      <c r="G29" s="35">
        <f t="shared" si="0"/>
        <v>1</v>
      </c>
      <c r="H29" s="45" t="s">
        <v>150</v>
      </c>
      <c r="I29" s="229"/>
      <c r="J29" s="18"/>
      <c r="K29" s="45" t="s">
        <v>150</v>
      </c>
      <c r="L29" s="8"/>
      <c r="M29" s="18"/>
      <c r="N29" s="45" t="s">
        <v>101</v>
      </c>
      <c r="O29" s="8"/>
      <c r="P29" s="18">
        <v>1</v>
      </c>
      <c r="Q29" s="45" t="s">
        <v>101</v>
      </c>
      <c r="R29" s="8"/>
      <c r="S29" s="18"/>
      <c r="T29" s="45" t="s">
        <v>101</v>
      </c>
      <c r="U29" s="8"/>
      <c r="V29" s="18"/>
      <c r="W29" s="45" t="s">
        <v>101</v>
      </c>
      <c r="X29" s="8"/>
      <c r="Y29" s="18">
        <v>1</v>
      </c>
      <c r="Z29" s="45" t="s">
        <v>101</v>
      </c>
      <c r="AA29" s="8"/>
    </row>
    <row r="30" spans="1:27" ht="14.5" customHeight="1">
      <c r="A30" s="177" t="s">
        <v>229</v>
      </c>
      <c r="B30" s="4" t="s">
        <v>230</v>
      </c>
      <c r="C30" s="13" t="s">
        <v>231</v>
      </c>
      <c r="D30" s="18"/>
      <c r="E30" s="45" t="s">
        <v>101</v>
      </c>
      <c r="F30" s="227"/>
      <c r="G30" s="35" t="str">
        <f t="shared" si="0"/>
        <v>GPS y GLONASS</v>
      </c>
      <c r="H30" s="45" t="s">
        <v>150</v>
      </c>
      <c r="I30" s="229"/>
      <c r="J30" s="18"/>
      <c r="K30" s="45" t="s">
        <v>150</v>
      </c>
      <c r="L30" s="8"/>
      <c r="M30" s="18"/>
      <c r="N30" s="45" t="s">
        <v>101</v>
      </c>
      <c r="O30" s="8"/>
      <c r="P30" s="18" t="s">
        <v>231</v>
      </c>
      <c r="Q30" s="45" t="s">
        <v>101</v>
      </c>
      <c r="R30" s="8"/>
      <c r="S30" s="18"/>
      <c r="T30" s="45" t="s">
        <v>101</v>
      </c>
      <c r="U30" s="8"/>
      <c r="V30" s="18"/>
      <c r="W30" s="45" t="s">
        <v>101</v>
      </c>
      <c r="X30" s="8"/>
      <c r="Y30" s="18" t="s">
        <v>231</v>
      </c>
      <c r="Z30" s="45" t="s">
        <v>101</v>
      </c>
      <c r="AA30" s="8"/>
    </row>
    <row r="31" spans="1:27" ht="24">
      <c r="A31" s="177" t="s">
        <v>232</v>
      </c>
      <c r="B31" s="4" t="s">
        <v>233</v>
      </c>
      <c r="C31" s="13" t="s">
        <v>234</v>
      </c>
      <c r="D31" s="18"/>
      <c r="E31" s="45" t="s">
        <v>101</v>
      </c>
      <c r="F31" s="227"/>
      <c r="G31" s="35" t="str">
        <f t="shared" si="0"/>
        <v>1 por cada equipo</v>
      </c>
      <c r="H31" s="45" t="s">
        <v>150</v>
      </c>
      <c r="I31" s="229"/>
      <c r="J31" s="18"/>
      <c r="K31" s="45" t="s">
        <v>150</v>
      </c>
      <c r="L31" s="8"/>
      <c r="M31" s="18"/>
      <c r="N31" s="45" t="s">
        <v>101</v>
      </c>
      <c r="O31" s="8"/>
      <c r="P31" s="18">
        <v>1</v>
      </c>
      <c r="Q31" s="45" t="s">
        <v>101</v>
      </c>
      <c r="R31" s="8"/>
      <c r="S31" s="18"/>
      <c r="T31" s="45" t="s">
        <v>101</v>
      </c>
      <c r="U31" s="8"/>
      <c r="V31" s="18"/>
      <c r="W31" s="45" t="s">
        <v>101</v>
      </c>
      <c r="X31" s="8"/>
      <c r="Y31" s="18">
        <v>1</v>
      </c>
      <c r="Z31" s="45" t="s">
        <v>101</v>
      </c>
      <c r="AA31" s="8"/>
    </row>
    <row r="32" spans="1:27" ht="14.5" customHeight="1">
      <c r="A32" s="231" t="s">
        <v>235</v>
      </c>
      <c r="B32" s="235"/>
      <c r="C32" s="13" t="s">
        <v>236</v>
      </c>
      <c r="D32" s="18"/>
      <c r="E32" s="45" t="s">
        <v>101</v>
      </c>
      <c r="F32" s="227"/>
      <c r="G32" s="35" t="str">
        <f t="shared" si="0"/>
        <v>Acelerómetro</v>
      </c>
      <c r="H32" s="45" t="s">
        <v>150</v>
      </c>
      <c r="I32" s="229"/>
      <c r="J32" s="18"/>
      <c r="K32" s="45" t="s">
        <v>150</v>
      </c>
      <c r="L32" s="8"/>
      <c r="M32" s="18"/>
      <c r="N32" s="45" t="s">
        <v>101</v>
      </c>
      <c r="O32" s="8"/>
      <c r="P32" s="18" t="str">
        <f>+C32</f>
        <v>Acelerómetro</v>
      </c>
      <c r="Q32" s="45" t="s">
        <v>101</v>
      </c>
      <c r="R32" s="8"/>
      <c r="S32" s="18"/>
      <c r="T32" s="45" t="s">
        <v>101</v>
      </c>
      <c r="U32" s="8"/>
      <c r="V32" s="18"/>
      <c r="W32" s="45" t="s">
        <v>101</v>
      </c>
      <c r="X32" s="8"/>
      <c r="Y32" s="18">
        <f>+L32</f>
        <v>0</v>
      </c>
      <c r="Z32" s="45" t="s">
        <v>101</v>
      </c>
      <c r="AA32" s="8"/>
    </row>
    <row r="33" spans="1:27" ht="14.5" customHeight="1">
      <c r="A33" s="231"/>
      <c r="B33" s="235"/>
      <c r="C33" s="13" t="s">
        <v>237</v>
      </c>
      <c r="D33" s="18"/>
      <c r="E33" s="45" t="s">
        <v>101</v>
      </c>
      <c r="F33" s="227"/>
      <c r="G33" s="35" t="str">
        <f t="shared" si="0"/>
        <v>Giroscopio</v>
      </c>
      <c r="H33" s="45" t="s">
        <v>150</v>
      </c>
      <c r="I33" s="229"/>
      <c r="J33" s="18"/>
      <c r="K33" s="45" t="s">
        <v>150</v>
      </c>
      <c r="L33" s="8"/>
      <c r="M33" s="18"/>
      <c r="N33" s="45" t="s">
        <v>101</v>
      </c>
      <c r="O33" s="8"/>
      <c r="P33" s="18" t="str">
        <f t="shared" ref="P33:P34" si="1">+C33</f>
        <v>Giroscopio</v>
      </c>
      <c r="Q33" s="45" t="s">
        <v>101</v>
      </c>
      <c r="R33" s="8"/>
      <c r="S33" s="18"/>
      <c r="T33" s="45" t="s">
        <v>101</v>
      </c>
      <c r="U33" s="8"/>
      <c r="V33" s="18"/>
      <c r="W33" s="45" t="s">
        <v>101</v>
      </c>
      <c r="X33" s="8"/>
      <c r="Y33" s="18">
        <f t="shared" ref="Y33:Y34" si="2">+L33</f>
        <v>0</v>
      </c>
      <c r="Z33" s="45" t="s">
        <v>101</v>
      </c>
      <c r="AA33" s="8"/>
    </row>
    <row r="34" spans="1:27" ht="14.5" customHeight="1">
      <c r="A34" s="231"/>
      <c r="B34" s="235"/>
      <c r="C34" s="13" t="s">
        <v>238</v>
      </c>
      <c r="D34" s="18"/>
      <c r="E34" s="45" t="s">
        <v>101</v>
      </c>
      <c r="F34" s="227"/>
      <c r="G34" s="35" t="str">
        <f t="shared" si="0"/>
        <v>Geomagnético</v>
      </c>
      <c r="H34" s="45" t="s">
        <v>150</v>
      </c>
      <c r="I34" s="229"/>
      <c r="J34" s="18"/>
      <c r="K34" s="45" t="s">
        <v>150</v>
      </c>
      <c r="L34" s="8"/>
      <c r="M34" s="18"/>
      <c r="N34" s="45" t="s">
        <v>101</v>
      </c>
      <c r="O34" s="8"/>
      <c r="P34" s="18" t="str">
        <f t="shared" si="1"/>
        <v>Geomagnético</v>
      </c>
      <c r="Q34" s="45" t="s">
        <v>101</v>
      </c>
      <c r="R34" s="8"/>
      <c r="S34" s="18"/>
      <c r="T34" s="45" t="s">
        <v>101</v>
      </c>
      <c r="U34" s="8"/>
      <c r="V34" s="18"/>
      <c r="W34" s="45" t="s">
        <v>101</v>
      </c>
      <c r="X34" s="8"/>
      <c r="Y34" s="18">
        <f t="shared" si="2"/>
        <v>0</v>
      </c>
      <c r="Z34" s="45" t="s">
        <v>101</v>
      </c>
      <c r="AA34" s="8"/>
    </row>
    <row r="35" spans="1:27" ht="14.5" customHeight="1">
      <c r="A35" s="231" t="s">
        <v>239</v>
      </c>
      <c r="B35" s="179" t="s">
        <v>168</v>
      </c>
      <c r="C35" s="14" t="s">
        <v>240</v>
      </c>
      <c r="D35" s="18"/>
      <c r="E35" s="45" t="s">
        <v>101</v>
      </c>
      <c r="F35" s="227"/>
      <c r="G35" s="14" t="s">
        <v>241</v>
      </c>
      <c r="H35" s="45" t="s">
        <v>150</v>
      </c>
      <c r="I35" s="229"/>
      <c r="J35" s="18"/>
      <c r="K35" s="45" t="s">
        <v>150</v>
      </c>
      <c r="L35" s="8"/>
      <c r="M35" s="18"/>
      <c r="N35" s="45" t="s">
        <v>101</v>
      </c>
      <c r="O35" s="8"/>
      <c r="P35" s="14" t="s">
        <v>241</v>
      </c>
      <c r="Q35" s="45" t="s">
        <v>101</v>
      </c>
      <c r="R35" s="8"/>
      <c r="S35" s="18"/>
      <c r="T35" s="45" t="s">
        <v>101</v>
      </c>
      <c r="U35" s="8"/>
      <c r="V35" s="18"/>
      <c r="W35" s="45" t="s">
        <v>101</v>
      </c>
      <c r="X35" s="8"/>
      <c r="Y35" s="14" t="s">
        <v>241</v>
      </c>
      <c r="Z35" s="45" t="s">
        <v>101</v>
      </c>
      <c r="AA35" s="8"/>
    </row>
    <row r="36" spans="1:27" ht="54" customHeight="1" thickBot="1">
      <c r="A36" s="233"/>
      <c r="B36" s="32" t="s">
        <v>242</v>
      </c>
      <c r="C36" s="33" t="s">
        <v>243</v>
      </c>
      <c r="D36" s="34"/>
      <c r="E36" s="45" t="s">
        <v>101</v>
      </c>
      <c r="F36" s="227"/>
      <c r="G36" s="36" t="str">
        <f t="shared" si="0"/>
        <v>Batería con carga plena de tipo carga rapida o en máximo 4 horas y duración a plena operación de la Tablet por mínimo 10 horas</v>
      </c>
      <c r="H36" s="45" t="s">
        <v>150</v>
      </c>
      <c r="I36" s="230"/>
      <c r="J36" s="19"/>
      <c r="K36" s="45" t="s">
        <v>150</v>
      </c>
      <c r="L36" s="20"/>
      <c r="M36" s="19"/>
      <c r="N36" s="45" t="s">
        <v>101</v>
      </c>
      <c r="O36" s="20"/>
      <c r="P36" s="19" t="s">
        <v>244</v>
      </c>
      <c r="Q36" s="45" t="s">
        <v>101</v>
      </c>
      <c r="R36" s="8" t="s">
        <v>215</v>
      </c>
      <c r="S36" s="19"/>
      <c r="T36" s="45" t="s">
        <v>101</v>
      </c>
      <c r="U36" s="20"/>
      <c r="V36" s="19"/>
      <c r="W36" s="45" t="s">
        <v>101</v>
      </c>
      <c r="X36" s="20"/>
      <c r="Y36" s="19" t="s">
        <v>244</v>
      </c>
      <c r="Z36" s="45" t="s">
        <v>137</v>
      </c>
      <c r="AA36" s="44" t="s">
        <v>245</v>
      </c>
    </row>
    <row r="37" spans="1:27" ht="134.5" customHeight="1">
      <c r="A37" s="232" t="s">
        <v>246</v>
      </c>
      <c r="B37" s="232"/>
      <c r="C37" s="232"/>
      <c r="D37" s="9"/>
      <c r="E37" s="45" t="s">
        <v>101</v>
      </c>
      <c r="F37" s="227"/>
      <c r="G37" s="35"/>
      <c r="H37" s="45" t="s">
        <v>150</v>
      </c>
      <c r="K37" s="45" t="s">
        <v>150</v>
      </c>
      <c r="M37" s="1" t="s">
        <v>101</v>
      </c>
      <c r="N37" s="45" t="s">
        <v>101</v>
      </c>
      <c r="Q37" s="45" t="s">
        <v>101</v>
      </c>
      <c r="T37" s="45" t="s">
        <v>101</v>
      </c>
      <c r="W37" s="45" t="s">
        <v>101</v>
      </c>
      <c r="Z37" s="45" t="s">
        <v>101</v>
      </c>
    </row>
  </sheetData>
  <mergeCells count="50">
    <mergeCell ref="V4:W4"/>
    <mergeCell ref="Y4:Z4"/>
    <mergeCell ref="V1:W1"/>
    <mergeCell ref="Y1:Z1"/>
    <mergeCell ref="V2:W2"/>
    <mergeCell ref="Y2:Z2"/>
    <mergeCell ref="V3:W3"/>
    <mergeCell ref="Y3:Z3"/>
    <mergeCell ref="J3:K3"/>
    <mergeCell ref="M3:N3"/>
    <mergeCell ref="P3:Q3"/>
    <mergeCell ref="S3:T3"/>
    <mergeCell ref="J4:K4"/>
    <mergeCell ref="M4:N4"/>
    <mergeCell ref="P4:Q4"/>
    <mergeCell ref="S4:T4"/>
    <mergeCell ref="J1:K1"/>
    <mergeCell ref="M1:N1"/>
    <mergeCell ref="P1:Q1"/>
    <mergeCell ref="S1:T1"/>
    <mergeCell ref="J2:K2"/>
    <mergeCell ref="M2:N2"/>
    <mergeCell ref="P2:Q2"/>
    <mergeCell ref="S2:T2"/>
    <mergeCell ref="G1:H1"/>
    <mergeCell ref="G2:H2"/>
    <mergeCell ref="G3:H3"/>
    <mergeCell ref="G4:H4"/>
    <mergeCell ref="A2:C2"/>
    <mergeCell ref="A3:C3"/>
    <mergeCell ref="D1:E1"/>
    <mergeCell ref="D2:E2"/>
    <mergeCell ref="D3:E3"/>
    <mergeCell ref="A4:C4"/>
    <mergeCell ref="D4:E4"/>
    <mergeCell ref="A1:C1"/>
    <mergeCell ref="R8:R11"/>
    <mergeCell ref="AA8:AA11"/>
    <mergeCell ref="F8:F37"/>
    <mergeCell ref="I6:I36"/>
    <mergeCell ref="A8:A9"/>
    <mergeCell ref="A37:C37"/>
    <mergeCell ref="A35:A36"/>
    <mergeCell ref="A13:A15"/>
    <mergeCell ref="A16:A17"/>
    <mergeCell ref="A18:A20"/>
    <mergeCell ref="A21:A22"/>
    <mergeCell ref="A23:A26"/>
    <mergeCell ref="A27:A29"/>
    <mergeCell ref="A32:B34"/>
  </mergeCells>
  <pageMargins left="0.7" right="0.7" top="0.75" bottom="0.75" header="0.3" footer="0.3"/>
  <pageSetup orientation="portrait"/>
  <drawing r:id="rId1"/>
  <extLst>
    <ext xmlns:x14="http://schemas.microsoft.com/office/spreadsheetml/2009/9/main" uri="{78C0D931-6437-407d-A8EE-F0AAD7539E65}">
      <x14:conditionalFormattings>
        <x14:conditionalFormatting xmlns:xm="http://schemas.microsoft.com/office/excel/2006/main">
          <x14:cfRule type="beginsWith" priority="31" operator="beginsWith" id="{E1BA6D0A-C561-4253-A2EC-2BE760444E1B}">
            <xm:f>LEFT(AA4,LEN("NO CUMPLE"))="NO CUMPLE"</xm:f>
            <x14:dxf>
              <fill>
                <patternFill patternType="gray0625">
                  <bgColor rgb="FFFF0000"/>
                </patternFill>
              </fill>
            </x14:dxf>
          </x14:cfRule>
          <x14:cfRule type="beginsWith" priority="32" operator="beginsWith" id="{192D4C6B-FD49-4D61-A77B-FB9B8745F44F}">
            <xm:f>LEFT(AA4,LEN("CUMPLE"))="CUMPLE"</xm:f>
            <x14:dxf>
              <fill>
                <patternFill patternType="gray0625">
                  <bgColor theme="9" tint="0.39994506668294322"/>
                </patternFill>
              </fill>
            </x14:dxf>
          </x14:cfRule>
          <xm:sqref>AA4</xm:sqref>
        </x14:conditionalFormatting>
        <x14:conditionalFormatting xmlns:xm="http://schemas.microsoft.com/office/excel/2006/main">
          <x14:cfRule type="beginsWith" priority="29" operator="beginsWith" id="{BEB31EBA-3E93-4A48-8EA4-02092AD05B3E}">
            <xm:f>LEFT(X4,LEN("NO CUMPLE"))="NO CUMPLE"</xm:f>
            <x14:dxf>
              <fill>
                <patternFill patternType="gray0625">
                  <bgColor rgb="FFFF0000"/>
                </patternFill>
              </fill>
            </x14:dxf>
          </x14:cfRule>
          <x14:cfRule type="beginsWith" priority="30" operator="beginsWith" id="{B327000B-00D7-4105-9223-43CBC6AD2981}">
            <xm:f>LEFT(X4,LEN("CUMPLE"))="CUMPLE"</xm:f>
            <x14:dxf>
              <fill>
                <patternFill patternType="gray0625">
                  <bgColor theme="9" tint="0.39994506668294322"/>
                </patternFill>
              </fill>
            </x14:dxf>
          </x14:cfRule>
          <xm:sqref>X4</xm:sqref>
        </x14:conditionalFormatting>
        <x14:conditionalFormatting xmlns:xm="http://schemas.microsoft.com/office/excel/2006/main">
          <x14:cfRule type="beginsWith" priority="27" operator="beginsWith" id="{87A9A735-6C86-459A-9F53-248DF36AB51C}">
            <xm:f>LEFT(U4,LEN("NO CUMPLE"))="NO CUMPLE"</xm:f>
            <x14:dxf>
              <fill>
                <patternFill patternType="gray0625">
                  <bgColor rgb="FFFF0000"/>
                </patternFill>
              </fill>
            </x14:dxf>
          </x14:cfRule>
          <x14:cfRule type="beginsWith" priority="28" operator="beginsWith" id="{2D73ED10-AD92-487E-90D5-3522C5804B06}">
            <xm:f>LEFT(U4,LEN("CUMPLE"))="CUMPLE"</xm:f>
            <x14:dxf>
              <fill>
                <patternFill patternType="gray0625">
                  <bgColor theme="9" tint="0.39994506668294322"/>
                </patternFill>
              </fill>
            </x14:dxf>
          </x14:cfRule>
          <xm:sqref>U4</xm:sqref>
        </x14:conditionalFormatting>
        <x14:conditionalFormatting xmlns:xm="http://schemas.microsoft.com/office/excel/2006/main">
          <x14:cfRule type="beginsWith" priority="25" operator="beginsWith" id="{47065EC0-E0AC-41F1-B0A6-34403FEEF90C}">
            <xm:f>LEFT(R4,LEN("NO CUMPLE"))="NO CUMPLE"</xm:f>
            <x14:dxf>
              <fill>
                <patternFill patternType="gray0625">
                  <bgColor rgb="FFFF0000"/>
                </patternFill>
              </fill>
            </x14:dxf>
          </x14:cfRule>
          <x14:cfRule type="beginsWith" priority="26" operator="beginsWith" id="{88CE0DE5-E987-4C9E-9FCF-DA1C1C684905}">
            <xm:f>LEFT(R4,LEN("CUMPLE"))="CUMPLE"</xm:f>
            <x14:dxf>
              <fill>
                <patternFill patternType="gray0625">
                  <bgColor theme="9" tint="0.39994506668294322"/>
                </patternFill>
              </fill>
            </x14:dxf>
          </x14:cfRule>
          <xm:sqref>R4</xm:sqref>
        </x14:conditionalFormatting>
        <x14:conditionalFormatting xmlns:xm="http://schemas.microsoft.com/office/excel/2006/main">
          <x14:cfRule type="beginsWith" priority="23" operator="beginsWith" id="{B0665DEA-A2C2-4879-947E-94933478AFB8}">
            <xm:f>LEFT(O4,LEN("NO CUMPLE"))="NO CUMPLE"</xm:f>
            <x14:dxf>
              <fill>
                <patternFill patternType="gray0625">
                  <bgColor rgb="FFFF0000"/>
                </patternFill>
              </fill>
            </x14:dxf>
          </x14:cfRule>
          <x14:cfRule type="beginsWith" priority="24" operator="beginsWith" id="{58D6AAC7-CF9B-4D88-A24A-6BE74D3A8FA7}">
            <xm:f>LEFT(O4,LEN("CUMPLE"))="CUMPLE"</xm:f>
            <x14:dxf>
              <fill>
                <patternFill patternType="gray0625">
                  <bgColor theme="9" tint="0.39994506668294322"/>
                </patternFill>
              </fill>
            </x14:dxf>
          </x14:cfRule>
          <xm:sqref>O4</xm:sqref>
        </x14:conditionalFormatting>
        <x14:conditionalFormatting xmlns:xm="http://schemas.microsoft.com/office/excel/2006/main">
          <x14:cfRule type="beginsWith" priority="21" operator="beginsWith" id="{153B26FC-2980-4B4C-9494-A3A475EAE7DE}">
            <xm:f>LEFT(I4,LEN("NO CUMPLE"))="NO CUMPLE"</xm:f>
            <x14:dxf>
              <fill>
                <patternFill patternType="gray0625">
                  <bgColor rgb="FFFF0000"/>
                </patternFill>
              </fill>
            </x14:dxf>
          </x14:cfRule>
          <x14:cfRule type="beginsWith" priority="22" operator="beginsWith" id="{6389E1CE-0177-4A48-87E5-CCB24459A64E}">
            <xm:f>LEFT(I4,LEN("CUMPLE"))="CUMPLE"</xm:f>
            <x14:dxf>
              <fill>
                <patternFill patternType="gray0625">
                  <bgColor theme="9" tint="0.39994506668294322"/>
                </patternFill>
              </fill>
            </x14:dxf>
          </x14:cfRule>
          <xm:sqref>I4</xm:sqref>
        </x14:conditionalFormatting>
        <x14:conditionalFormatting xmlns:xm="http://schemas.microsoft.com/office/excel/2006/main">
          <x14:cfRule type="beginsWith" priority="19" operator="beginsWith" id="{C3862811-15D7-4BB6-B5A3-F787A9BBA911}">
            <xm:f>LEFT(F4,LEN("NO CUMPLE"))="NO CUMPLE"</xm:f>
            <x14:dxf>
              <fill>
                <patternFill patternType="gray0625">
                  <bgColor rgb="FFFF0000"/>
                </patternFill>
              </fill>
            </x14:dxf>
          </x14:cfRule>
          <x14:cfRule type="beginsWith" priority="20" operator="beginsWith" id="{5CC1A755-E1FF-4C9C-A51B-C41D6E06C2F7}">
            <xm:f>LEFT(F4,LEN("CUMPLE"))="CUMPLE"</xm:f>
            <x14:dxf>
              <fill>
                <patternFill patternType="gray0625">
                  <bgColor theme="9" tint="0.39994506668294322"/>
                </patternFill>
              </fill>
            </x14:dxf>
          </x14:cfRule>
          <xm:sqref>F4</xm:sqref>
        </x14:conditionalFormatting>
        <x14:conditionalFormatting xmlns:xm="http://schemas.microsoft.com/office/excel/2006/main">
          <x14:cfRule type="beginsWith" priority="17" operator="beginsWith" id="{52EA3954-BB10-406F-A18F-692E1E6B2DA1}">
            <xm:f>LEFT(Z6,LEN("NO CUMPLE"))="NO CUMPLE"</xm:f>
            <x14:dxf>
              <fill>
                <patternFill patternType="gray0625">
                  <bgColor rgb="FFFF0000"/>
                </patternFill>
              </fill>
            </x14:dxf>
          </x14:cfRule>
          <x14:cfRule type="beginsWith" priority="18" operator="beginsWith" id="{BA95952E-7430-4057-BD58-9F99A89BF65F}">
            <xm:f>LEFT(Z6,LEN("CUMPLE"))="CUMPLE"</xm:f>
            <x14:dxf>
              <fill>
                <patternFill patternType="gray0625">
                  <bgColor theme="9" tint="0.39994506668294322"/>
                </patternFill>
              </fill>
            </x14:dxf>
          </x14:cfRule>
          <xm:sqref>Z6:Z37</xm:sqref>
        </x14:conditionalFormatting>
        <x14:conditionalFormatting xmlns:xm="http://schemas.microsoft.com/office/excel/2006/main">
          <x14:cfRule type="beginsWith" priority="15" operator="beginsWith" id="{B7C53251-7BEE-4618-997F-7CAE6AE0FE99}">
            <xm:f>LEFT(W6,LEN("NO CUMPLE"))="NO CUMPLE"</xm:f>
            <x14:dxf>
              <fill>
                <patternFill patternType="gray0625">
                  <bgColor rgb="FFFF0000"/>
                </patternFill>
              </fill>
            </x14:dxf>
          </x14:cfRule>
          <x14:cfRule type="beginsWith" priority="16" operator="beginsWith" id="{14C7726E-BD46-4BA2-8CE7-251C2BDD7412}">
            <xm:f>LEFT(W6,LEN("CUMPLE"))="CUMPLE"</xm:f>
            <x14:dxf>
              <fill>
                <patternFill patternType="gray0625">
                  <bgColor theme="9" tint="0.39994506668294322"/>
                </patternFill>
              </fill>
            </x14:dxf>
          </x14:cfRule>
          <xm:sqref>W6:W37</xm:sqref>
        </x14:conditionalFormatting>
        <x14:conditionalFormatting xmlns:xm="http://schemas.microsoft.com/office/excel/2006/main">
          <x14:cfRule type="beginsWith" priority="13" operator="beginsWith" id="{215044AA-9341-4D26-A410-13BEA80CC396}">
            <xm:f>LEFT(T6,LEN("NO CUMPLE"))="NO CUMPLE"</xm:f>
            <x14:dxf>
              <fill>
                <patternFill patternType="gray0625">
                  <bgColor rgb="FFFF0000"/>
                </patternFill>
              </fill>
            </x14:dxf>
          </x14:cfRule>
          <x14:cfRule type="beginsWith" priority="14" operator="beginsWith" id="{70F11C7D-B33F-4CCA-A0F5-A38B7D3C2381}">
            <xm:f>LEFT(T6,LEN("CUMPLE"))="CUMPLE"</xm:f>
            <x14:dxf>
              <fill>
                <patternFill patternType="gray0625">
                  <bgColor theme="9" tint="0.39994506668294322"/>
                </patternFill>
              </fill>
            </x14:dxf>
          </x14:cfRule>
          <xm:sqref>T6:T37</xm:sqref>
        </x14:conditionalFormatting>
        <x14:conditionalFormatting xmlns:xm="http://schemas.microsoft.com/office/excel/2006/main">
          <x14:cfRule type="beginsWith" priority="11" operator="beginsWith" id="{24C3B9B6-E3BE-4978-B84C-E0DC5DCED1CC}">
            <xm:f>LEFT(Q6,LEN("NO CUMPLE"))="NO CUMPLE"</xm:f>
            <x14:dxf>
              <fill>
                <patternFill patternType="gray0625">
                  <bgColor rgb="FFFF0000"/>
                </patternFill>
              </fill>
            </x14:dxf>
          </x14:cfRule>
          <x14:cfRule type="beginsWith" priority="12" operator="beginsWith" id="{584E4F4B-6F7F-4879-86A3-58CFC0B07EE3}">
            <xm:f>LEFT(Q6,LEN("CUMPLE"))="CUMPLE"</xm:f>
            <x14:dxf>
              <fill>
                <patternFill patternType="gray0625">
                  <bgColor theme="9" tint="0.39994506668294322"/>
                </patternFill>
              </fill>
            </x14:dxf>
          </x14:cfRule>
          <xm:sqref>Q6:Q37</xm:sqref>
        </x14:conditionalFormatting>
        <x14:conditionalFormatting xmlns:xm="http://schemas.microsoft.com/office/excel/2006/main">
          <x14:cfRule type="beginsWith" priority="9" operator="beginsWith" id="{52F34C81-8D0F-48D1-9436-2E2328D0FC8B}">
            <xm:f>LEFT(N6,LEN("NO CUMPLE"))="NO CUMPLE"</xm:f>
            <x14:dxf>
              <fill>
                <patternFill patternType="gray0625">
                  <bgColor rgb="FFFF0000"/>
                </patternFill>
              </fill>
            </x14:dxf>
          </x14:cfRule>
          <x14:cfRule type="beginsWith" priority="10" operator="beginsWith" id="{D718B953-0FDD-40A4-9632-3AA50D355006}">
            <xm:f>LEFT(N6,LEN("CUMPLE"))="CUMPLE"</xm:f>
            <x14:dxf>
              <fill>
                <patternFill patternType="gray0625">
                  <bgColor theme="9" tint="0.39994506668294322"/>
                </patternFill>
              </fill>
            </x14:dxf>
          </x14:cfRule>
          <xm:sqref>N6:N37</xm:sqref>
        </x14:conditionalFormatting>
        <x14:conditionalFormatting xmlns:xm="http://schemas.microsoft.com/office/excel/2006/main">
          <x14:cfRule type="beginsWith" priority="7" operator="beginsWith" id="{9883EE7B-F597-46B3-95CE-90533034C0A3}">
            <xm:f>LEFT(K6,LEN("NO CUMPLE"))="NO CUMPLE"</xm:f>
            <x14:dxf>
              <fill>
                <patternFill patternType="gray0625">
                  <bgColor rgb="FFFF0000"/>
                </patternFill>
              </fill>
            </x14:dxf>
          </x14:cfRule>
          <x14:cfRule type="beginsWith" priority="8" operator="beginsWith" id="{12BDDC08-1867-4872-A7FF-642C66E13567}">
            <xm:f>LEFT(K6,LEN("CUMPLE"))="CUMPLE"</xm:f>
            <x14:dxf>
              <fill>
                <patternFill patternType="gray0625">
                  <bgColor theme="9" tint="0.39994506668294322"/>
                </patternFill>
              </fill>
            </x14:dxf>
          </x14:cfRule>
          <xm:sqref>K6:K37</xm:sqref>
        </x14:conditionalFormatting>
        <x14:conditionalFormatting xmlns:xm="http://schemas.microsoft.com/office/excel/2006/main">
          <x14:cfRule type="beginsWith" priority="5" operator="beginsWith" id="{A0CF4269-0695-4104-80DD-6039A3D5F098}">
            <xm:f>LEFT(H6,LEN("NO CUMPLE"))="NO CUMPLE"</xm:f>
            <x14:dxf>
              <fill>
                <patternFill patternType="gray0625">
                  <bgColor rgb="FFFF0000"/>
                </patternFill>
              </fill>
            </x14:dxf>
          </x14:cfRule>
          <x14:cfRule type="beginsWith" priority="6" operator="beginsWith" id="{811C2D13-5BB4-4CF0-896A-A0570EAB840F}">
            <xm:f>LEFT(H6,LEN("CUMPLE"))="CUMPLE"</xm:f>
            <x14:dxf>
              <fill>
                <patternFill patternType="gray0625">
                  <bgColor theme="9" tint="0.39994506668294322"/>
                </patternFill>
              </fill>
            </x14:dxf>
          </x14:cfRule>
          <xm:sqref>H6:H37</xm:sqref>
        </x14:conditionalFormatting>
        <x14:conditionalFormatting xmlns:xm="http://schemas.microsoft.com/office/excel/2006/main">
          <x14:cfRule type="beginsWith" priority="3" operator="beginsWith" id="{25F0F03E-C795-4555-882F-CDF5809D5651}">
            <xm:f>LEFT(E6,LEN("NO CUMPLE"))="NO CUMPLE"</xm:f>
            <x14:dxf>
              <fill>
                <patternFill patternType="gray0625">
                  <bgColor rgb="FFFF0000"/>
                </patternFill>
              </fill>
            </x14:dxf>
          </x14:cfRule>
          <x14:cfRule type="beginsWith" priority="4" operator="beginsWith" id="{5F064992-6BEA-4840-9480-88DAF9A9FB0C}">
            <xm:f>LEFT(E6,LEN("CUMPLE"))="CUMPLE"</xm:f>
            <x14:dxf>
              <fill>
                <patternFill patternType="gray0625">
                  <bgColor theme="9" tint="0.39994506668294322"/>
                </patternFill>
              </fill>
            </x14:dxf>
          </x14:cfRule>
          <xm:sqref>E6:E37</xm:sqref>
        </x14:conditionalFormatting>
        <x14:conditionalFormatting xmlns:xm="http://schemas.microsoft.com/office/excel/2006/main">
          <x14:cfRule type="beginsWith" priority="1" operator="beginsWith" id="{6DACDD58-81A1-4531-AD5F-A4A2402B4C05}">
            <xm:f>LEFT(L4,LEN("NO CUMPLE"))="NO CUMPLE"</xm:f>
            <x14:dxf>
              <fill>
                <patternFill patternType="gray0625">
                  <bgColor rgb="FFFF0000"/>
                </patternFill>
              </fill>
            </x14:dxf>
          </x14:cfRule>
          <x14:cfRule type="beginsWith" priority="2" operator="beginsWith" id="{6A87489D-67A9-4EF8-B64C-19A52D73C247}">
            <xm:f>LEFT(L4,LEN("CUMPLE"))="CUMPLE"</xm:f>
            <x14:dxf>
              <fill>
                <patternFill patternType="gray0625">
                  <bgColor theme="9" tint="0.39994506668294322"/>
                </patternFill>
              </fill>
            </x14:dxf>
          </x14:cfRule>
          <xm:sqref>L4</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12"/>
  <sheetViews>
    <sheetView workbookViewId="0">
      <pane xSplit="1" ySplit="4" topLeftCell="E9" activePane="bottomRight" state="frozen"/>
      <selection pane="topRight" activeCell="B1" sqref="B1"/>
      <selection pane="bottomLeft" activeCell="A5" sqref="A5"/>
      <selection pane="bottomRight" activeCell="A4" sqref="A4"/>
    </sheetView>
  </sheetViews>
  <sheetFormatPr baseColWidth="10" defaultColWidth="29.5" defaultRowHeight="11"/>
  <cols>
    <col min="1" max="1" width="55.5" style="1" customWidth="1"/>
    <col min="2" max="2" width="17.5" style="1" customWidth="1"/>
    <col min="3" max="3" width="39.5" style="1" customWidth="1"/>
    <col min="4" max="4" width="22" style="1" customWidth="1"/>
    <col min="5" max="5" width="32.1640625" style="1" customWidth="1"/>
    <col min="6" max="6" width="20" style="1" customWidth="1"/>
    <col min="7" max="7" width="26.83203125" style="1" customWidth="1"/>
    <col min="8" max="8" width="18.83203125" style="1" customWidth="1"/>
    <col min="9" max="9" width="24.5" style="1" customWidth="1"/>
    <col min="10" max="10" width="20.5" style="1" customWidth="1"/>
    <col min="11" max="11" width="24.5" style="1" customWidth="1"/>
    <col min="12" max="12" width="23.83203125" style="1" customWidth="1"/>
    <col min="13" max="13" width="24.5" style="1" customWidth="1"/>
    <col min="14" max="14" width="25.5" style="1" customWidth="1"/>
    <col min="15" max="15" width="24.5" style="1" customWidth="1"/>
    <col min="16" max="16" width="22.5" style="1" customWidth="1"/>
    <col min="17" max="17" width="24.5" style="1" customWidth="1"/>
    <col min="18" max="16384" width="29.5" style="1"/>
  </cols>
  <sheetData>
    <row r="1" spans="1:17" s="3" customFormat="1" ht="41.5" customHeight="1" thickBot="1">
      <c r="A1" s="176" t="s">
        <v>94</v>
      </c>
      <c r="B1" s="55" t="s">
        <v>247</v>
      </c>
      <c r="C1" s="48" t="str">
        <f>+'FICHA TECNICA EQUIPO'!F1</f>
        <v>MENDOZA EQUIPOS</v>
      </c>
      <c r="D1" s="61" t="s">
        <v>116</v>
      </c>
      <c r="E1" s="23" t="str">
        <f>+'FICHA TECNICA EQUIPO'!I1</f>
        <v>SERLECOM</v>
      </c>
      <c r="F1" s="174" t="s">
        <v>117</v>
      </c>
      <c r="G1" s="23" t="str">
        <f>+'FICHA TECNICA EQUIPO'!L1</f>
        <v>UNIPLES</v>
      </c>
      <c r="H1" s="174" t="s">
        <v>118</v>
      </c>
      <c r="I1" s="23" t="str">
        <f>+'FICHA TECNICA EQUIPO'!O1</f>
        <v>UT ELEMOVIL</v>
      </c>
      <c r="J1" s="174" t="s">
        <v>119</v>
      </c>
      <c r="K1" s="23" t="str">
        <f>+'FICHA TECNICA EQUIPO'!R1</f>
        <v>WM WIRELESS</v>
      </c>
      <c r="L1" s="174" t="s">
        <v>120</v>
      </c>
      <c r="M1" s="23" t="str">
        <f>+'FICHA TECNICA EQUIPO'!U1</f>
        <v>XDC</v>
      </c>
      <c r="N1" s="174" t="s">
        <v>122</v>
      </c>
      <c r="O1" s="23" t="str">
        <f>+'FICHA TECNICA EQUIPO'!X1</f>
        <v>YINA PAOLA LOMBANA</v>
      </c>
      <c r="P1" s="174" t="s">
        <v>123</v>
      </c>
      <c r="Q1" s="23" t="str">
        <f>'FICHA TECNICA EQUIPO'!AA1</f>
        <v>ISEC</v>
      </c>
    </row>
    <row r="2" spans="1:17" s="2" customFormat="1" ht="17">
      <c r="A2" s="175" t="s">
        <v>124</v>
      </c>
      <c r="B2" s="56" t="s">
        <v>248</v>
      </c>
      <c r="C2" s="49" t="str">
        <f>+'FICHA TECNICA EQUIPO'!F2</f>
        <v>MENDOZA EQUIPOS</v>
      </c>
      <c r="D2" s="62" t="s">
        <v>248</v>
      </c>
      <c r="E2" s="23" t="str">
        <f>+'FICHA TECNICA EQUIPO'!I2</f>
        <v>SERLECOM</v>
      </c>
      <c r="F2" s="173" t="s">
        <v>248</v>
      </c>
      <c r="G2" s="23" t="str">
        <f>+'FICHA TECNICA EQUIPO'!L2</f>
        <v>UNIPLES</v>
      </c>
      <c r="H2" s="173" t="s">
        <v>248</v>
      </c>
      <c r="I2" s="23" t="str">
        <f>+'FICHA TECNICA EQUIPO'!O2</f>
        <v>ELCTROCOM Y MOVILTRONIX</v>
      </c>
      <c r="J2" s="173" t="s">
        <v>248</v>
      </c>
      <c r="K2" s="23" t="str">
        <f>+'FICHA TECNICA EQUIPO'!R2</f>
        <v>WM WIRELESS</v>
      </c>
      <c r="L2" s="173" t="s">
        <v>248</v>
      </c>
      <c r="M2" s="23" t="str">
        <f>+'FICHA TECNICA EQUIPO'!U2</f>
        <v>XOREX DE COLOMBIA</v>
      </c>
      <c r="N2" s="173" t="s">
        <v>248</v>
      </c>
      <c r="O2" s="23" t="str">
        <f>+'FICHA TECNICA EQUIPO'!X2</f>
        <v>YINA PAOLA LOMBANA</v>
      </c>
      <c r="P2" s="173" t="s">
        <v>248</v>
      </c>
      <c r="Q2" s="23" t="str">
        <f>'FICHA TECNICA EQUIPO'!AA2</f>
        <v>ISEC</v>
      </c>
    </row>
    <row r="3" spans="1:17" s="2" customFormat="1" ht="28">
      <c r="A3" s="167" t="s">
        <v>249</v>
      </c>
      <c r="B3" s="159" t="s">
        <v>250</v>
      </c>
      <c r="C3" s="45" t="str">
        <f>+IF(AND(B6="CUMPLE",B7="CUMPLE",B9="CUMPLE",B10="CUMPLE",B11="CUMPLE"),"CUMPLE","NO CUMPLE")</f>
        <v>NO CUMPLE</v>
      </c>
      <c r="D3" s="159" t="s">
        <v>250</v>
      </c>
      <c r="E3" s="45" t="str">
        <f>+IF(AND(D6="CUMPLE",D7="CUMPLE",D9="CUMPLE",D10="CUMPLE",D11="CUMPLE"),"CUMPLE","NO CUMPLE")</f>
        <v>NO CUMPLE</v>
      </c>
      <c r="F3" s="159" t="s">
        <v>250</v>
      </c>
      <c r="G3" s="45" t="str">
        <f>+IF(AND(F6="CUMPLE",F7="CUMPLE",F9="CUMPLE",F10="CUMPLE",F11="CUMPLE"),"CUMPLE","NO CUMPLE")</f>
        <v>CUMPLE</v>
      </c>
      <c r="H3" s="159" t="s">
        <v>250</v>
      </c>
      <c r="I3" s="45" t="str">
        <f>+IF(AND(H6="CUMPLE",H7="CUMPLE",H9="CUMPLE",H10="CUMPLE",H11="CUMPLE"),"CUMPLE","NO CUMPLE")</f>
        <v>CUMPLE</v>
      </c>
      <c r="J3" s="159" t="s">
        <v>250</v>
      </c>
      <c r="K3" s="45" t="str">
        <f>+IF(AND(J6="CUMPLE",J7="CUMPLE",J9="CUMPLE",J10="CUMPLE",J11="CUMPLE"),"CUMPLE","NO CUMPLE")</f>
        <v>NO CUMPLE</v>
      </c>
      <c r="L3" s="159" t="s">
        <v>250</v>
      </c>
      <c r="M3" s="45" t="str">
        <f>+IF(AND(L6="CUMPLE",L7="CUMPLE",L9="CUMPLE",L10="CUMPLE",L11="CUMPLE"),"CUMPLE","NO CUMPLE")</f>
        <v>CUMPLE</v>
      </c>
      <c r="N3" s="159" t="s">
        <v>250</v>
      </c>
      <c r="O3" s="45" t="str">
        <f>+IF(AND(N6="CUMPLE",N7="CUMPLE",N9="CUMPLE",N10="CUMPLE",N11="CUMPLE"),"CUMPLE","NO CUMPLE")</f>
        <v>NO CUMPLE</v>
      </c>
      <c r="P3" s="159" t="s">
        <v>250</v>
      </c>
      <c r="Q3" s="64" t="str">
        <f>+IF(AND(P6="CUMPLE",P7="CUMPLE",P9="CUMPLE",P10="CUMPLE",P11="CUMPLE",P12="CUMPLE",),"CUMPLE","NO CUMPLE")</f>
        <v>NO CUMPLE</v>
      </c>
    </row>
    <row r="4" spans="1:17" ht="21" customHeight="1">
      <c r="A4" s="21" t="s">
        <v>251</v>
      </c>
      <c r="B4" s="57" t="s">
        <v>143</v>
      </c>
      <c r="C4" s="51" t="s">
        <v>144</v>
      </c>
      <c r="D4" s="63" t="s">
        <v>143</v>
      </c>
      <c r="E4" s="17" t="s">
        <v>144</v>
      </c>
      <c r="F4" s="16" t="s">
        <v>143</v>
      </c>
      <c r="G4" s="17" t="s">
        <v>144</v>
      </c>
      <c r="H4" s="16" t="s">
        <v>143</v>
      </c>
      <c r="I4" s="17" t="s">
        <v>144</v>
      </c>
      <c r="J4" s="16" t="s">
        <v>143</v>
      </c>
      <c r="K4" s="17" t="s">
        <v>144</v>
      </c>
      <c r="L4" s="16" t="s">
        <v>143</v>
      </c>
      <c r="M4" s="17" t="s">
        <v>144</v>
      </c>
      <c r="N4" s="16" t="s">
        <v>143</v>
      </c>
      <c r="O4" s="17" t="s">
        <v>144</v>
      </c>
      <c r="P4" s="16" t="s">
        <v>143</v>
      </c>
      <c r="Q4" s="17" t="s">
        <v>144</v>
      </c>
    </row>
    <row r="5" spans="1:17" s="2" customFormat="1" ht="102" customHeight="1">
      <c r="A5" s="166" t="s">
        <v>252</v>
      </c>
      <c r="B5" s="58" t="s">
        <v>137</v>
      </c>
      <c r="C5" s="64" t="s">
        <v>253</v>
      </c>
      <c r="D5" s="58" t="s">
        <v>137</v>
      </c>
      <c r="E5" s="64" t="s">
        <v>253</v>
      </c>
      <c r="F5" s="45" t="s">
        <v>101</v>
      </c>
      <c r="G5" s="64" t="s">
        <v>254</v>
      </c>
      <c r="H5" s="45" t="s">
        <v>101</v>
      </c>
      <c r="I5" s="64" t="s">
        <v>254</v>
      </c>
      <c r="J5" s="58" t="s">
        <v>137</v>
      </c>
      <c r="K5" s="64" t="s">
        <v>253</v>
      </c>
      <c r="L5" s="45" t="s">
        <v>101</v>
      </c>
      <c r="M5" s="64" t="s">
        <v>254</v>
      </c>
      <c r="N5" s="45" t="s">
        <v>101</v>
      </c>
      <c r="O5" s="64" t="s">
        <v>254</v>
      </c>
      <c r="P5" s="58" t="s">
        <v>137</v>
      </c>
      <c r="Q5" s="64" t="s">
        <v>253</v>
      </c>
    </row>
    <row r="6" spans="1:17" ht="180">
      <c r="A6" s="22" t="s">
        <v>255</v>
      </c>
      <c r="B6" s="58" t="s">
        <v>137</v>
      </c>
      <c r="C6" s="52" t="s">
        <v>256</v>
      </c>
      <c r="D6" s="50" t="s">
        <v>137</v>
      </c>
      <c r="E6" s="40" t="s">
        <v>257</v>
      </c>
      <c r="F6" s="45" t="s">
        <v>101</v>
      </c>
      <c r="G6" s="8"/>
      <c r="H6" s="45" t="s">
        <v>101</v>
      </c>
      <c r="I6" s="8"/>
      <c r="J6" s="45" t="s">
        <v>137</v>
      </c>
      <c r="K6" s="42" t="s">
        <v>258</v>
      </c>
      <c r="L6" s="45" t="s">
        <v>101</v>
      </c>
      <c r="M6" s="8"/>
      <c r="N6" s="45" t="s">
        <v>101</v>
      </c>
      <c r="O6" s="8"/>
      <c r="P6" s="45" t="s">
        <v>137</v>
      </c>
      <c r="Q6" s="42" t="s">
        <v>259</v>
      </c>
    </row>
    <row r="7" spans="1:17" ht="96">
      <c r="A7" s="22" t="s">
        <v>260</v>
      </c>
      <c r="B7" s="58" t="s">
        <v>138</v>
      </c>
      <c r="C7" s="52" t="s">
        <v>261</v>
      </c>
      <c r="D7" s="50" t="s">
        <v>137</v>
      </c>
      <c r="E7" s="42" t="s">
        <v>262</v>
      </c>
      <c r="F7" s="45" t="s">
        <v>101</v>
      </c>
      <c r="G7" s="8"/>
      <c r="H7" s="45" t="s">
        <v>101</v>
      </c>
      <c r="I7" s="8"/>
      <c r="J7" s="45" t="s">
        <v>137</v>
      </c>
      <c r="K7" s="38" t="s">
        <v>263</v>
      </c>
      <c r="L7" s="45" t="s">
        <v>101</v>
      </c>
      <c r="M7" s="8"/>
      <c r="N7" s="45" t="s">
        <v>101</v>
      </c>
      <c r="O7" s="8"/>
      <c r="P7" s="45" t="s">
        <v>137</v>
      </c>
      <c r="Q7" s="38" t="s">
        <v>264</v>
      </c>
    </row>
    <row r="8" spans="1:17">
      <c r="A8" s="21" t="s">
        <v>265</v>
      </c>
      <c r="B8" s="59"/>
      <c r="C8" s="47"/>
      <c r="D8" s="46"/>
      <c r="E8" s="46"/>
      <c r="F8" s="46"/>
      <c r="G8" s="46"/>
      <c r="H8" s="46"/>
      <c r="I8" s="46"/>
      <c r="J8" s="46"/>
      <c r="K8" s="46"/>
      <c r="L8" s="46"/>
      <c r="M8" s="46"/>
      <c r="N8" s="46"/>
      <c r="O8" s="46"/>
      <c r="P8" s="46"/>
      <c r="Q8" s="47"/>
    </row>
    <row r="9" spans="1:17" ht="84">
      <c r="A9" s="22" t="s">
        <v>266</v>
      </c>
      <c r="B9" s="58" t="s">
        <v>101</v>
      </c>
      <c r="C9" s="53"/>
      <c r="D9" s="50" t="s">
        <v>150</v>
      </c>
      <c r="E9" s="8"/>
      <c r="F9" s="45" t="s">
        <v>101</v>
      </c>
      <c r="G9" s="8"/>
      <c r="H9" s="45" t="s">
        <v>101</v>
      </c>
      <c r="I9" s="31" t="s">
        <v>267</v>
      </c>
      <c r="J9" s="45" t="s">
        <v>101</v>
      </c>
      <c r="K9" s="8"/>
      <c r="L9" s="45" t="s">
        <v>101</v>
      </c>
      <c r="M9" s="8"/>
      <c r="N9" s="45" t="s">
        <v>137</v>
      </c>
      <c r="O9" s="39" t="s">
        <v>268</v>
      </c>
      <c r="P9" s="45" t="s">
        <v>101</v>
      </c>
      <c r="Q9" s="8"/>
    </row>
    <row r="10" spans="1:17" ht="42">
      <c r="A10" s="22" t="s">
        <v>269</v>
      </c>
      <c r="B10" s="58" t="s">
        <v>137</v>
      </c>
      <c r="C10" s="53" t="s">
        <v>270</v>
      </c>
      <c r="D10" s="50" t="s">
        <v>150</v>
      </c>
      <c r="E10" s="8"/>
      <c r="F10" s="45" t="s">
        <v>101</v>
      </c>
      <c r="G10" s="8"/>
      <c r="H10" s="45" t="s">
        <v>101</v>
      </c>
      <c r="I10" s="8"/>
      <c r="J10" s="45" t="s">
        <v>101</v>
      </c>
      <c r="K10" s="8"/>
      <c r="L10" s="45" t="s">
        <v>101</v>
      </c>
      <c r="M10" s="8"/>
      <c r="N10" s="45" t="s">
        <v>137</v>
      </c>
      <c r="O10" s="39" t="s">
        <v>271</v>
      </c>
      <c r="P10" s="45" t="s">
        <v>101</v>
      </c>
      <c r="Q10" s="8"/>
    </row>
    <row r="11" spans="1:17" ht="209" customHeight="1">
      <c r="A11" s="22" t="s">
        <v>272</v>
      </c>
      <c r="B11" s="58" t="s">
        <v>101</v>
      </c>
      <c r="C11" s="53"/>
      <c r="D11" s="50" t="s">
        <v>150</v>
      </c>
      <c r="E11" s="39" t="s">
        <v>273</v>
      </c>
      <c r="F11" s="45" t="s">
        <v>101</v>
      </c>
      <c r="G11" s="41" t="s">
        <v>300</v>
      </c>
      <c r="H11" s="45" t="s">
        <v>101</v>
      </c>
      <c r="I11" s="39" t="s">
        <v>274</v>
      </c>
      <c r="J11" s="45" t="s">
        <v>101</v>
      </c>
      <c r="K11" s="8"/>
      <c r="L11" s="45" t="s">
        <v>101</v>
      </c>
      <c r="M11" s="8"/>
      <c r="N11" s="45" t="s">
        <v>137</v>
      </c>
      <c r="O11" s="39" t="s">
        <v>275</v>
      </c>
      <c r="P11" s="45" t="s">
        <v>101</v>
      </c>
      <c r="Q11" s="8"/>
    </row>
    <row r="12" spans="1:17" ht="43" thickBot="1">
      <c r="A12" s="22" t="s">
        <v>276</v>
      </c>
      <c r="B12" s="60" t="s">
        <v>101</v>
      </c>
      <c r="C12" s="54"/>
      <c r="D12" s="50" t="s">
        <v>150</v>
      </c>
      <c r="E12" s="20"/>
      <c r="F12" s="45" t="s">
        <v>101</v>
      </c>
      <c r="G12" s="153" t="s">
        <v>277</v>
      </c>
      <c r="H12" s="45" t="s">
        <v>101</v>
      </c>
      <c r="I12" s="20"/>
      <c r="J12" s="45" t="s">
        <v>101</v>
      </c>
      <c r="K12" s="20"/>
      <c r="L12" s="45" t="s">
        <v>101</v>
      </c>
      <c r="M12" s="20"/>
      <c r="N12" s="45" t="s">
        <v>101</v>
      </c>
      <c r="O12" s="20"/>
      <c r="P12" s="45" t="s">
        <v>101</v>
      </c>
      <c r="Q12" s="20"/>
    </row>
  </sheetData>
  <pageMargins left="0.7" right="0.7" top="0.75" bottom="0.75" header="0.3" footer="0.3"/>
  <pageSetup orientation="portrait" horizontalDpi="4294967292" verticalDpi="4294967292"/>
  <drawing r:id="rId1"/>
  <extLst>
    <ext xmlns:x14="http://schemas.microsoft.com/office/spreadsheetml/2009/9/main" uri="{78C0D931-6437-407d-A8EE-F0AAD7539E65}">
      <x14:conditionalFormattings>
        <x14:conditionalFormatting xmlns:xm="http://schemas.microsoft.com/office/excel/2006/main">
          <x14:cfRule type="beginsWith" priority="83" operator="beginsWith" id="{D3D9C5D5-6197-4334-A09E-5DD57084A7F5}">
            <xm:f>LEFT(B6,LEN("NO CUMPLE"))="NO CUMPLE"</xm:f>
            <x14:dxf>
              <fill>
                <patternFill patternType="gray0625">
                  <bgColor rgb="FFFF0000"/>
                </patternFill>
              </fill>
            </x14:dxf>
          </x14:cfRule>
          <x14:cfRule type="beginsWith" priority="84" operator="beginsWith" id="{07A615CF-9F37-4381-B297-5E4DF4F0A3DF}">
            <xm:f>LEFT(B6,LEN("CUMPLE"))="CUMPLE"</xm:f>
            <x14:dxf>
              <fill>
                <patternFill patternType="gray0625">
                  <bgColor theme="9" tint="0.39994506668294322"/>
                </patternFill>
              </fill>
            </x14:dxf>
          </x14:cfRule>
          <xm:sqref>B6:B12</xm:sqref>
        </x14:conditionalFormatting>
        <x14:conditionalFormatting xmlns:xm="http://schemas.microsoft.com/office/excel/2006/main">
          <x14:cfRule type="beginsWith" priority="111" operator="beginsWith" id="{7777EEC0-4BBE-4E19-A429-5B5AD3E0541C}">
            <xm:f>LEFT(D7,LEN("NO CUMPLE"))="NO CUMPLE"</xm:f>
            <x14:dxf>
              <fill>
                <patternFill patternType="gray0625">
                  <bgColor rgb="FFFF0000"/>
                </patternFill>
              </fill>
            </x14:dxf>
          </x14:cfRule>
          <x14:cfRule type="beginsWith" priority="112" operator="beginsWith" id="{62FE7009-B26D-4052-B8BB-517B36634367}">
            <xm:f>LEFT(D7,LEN("CUMPLE"))="CUMPLE"</xm:f>
            <x14:dxf>
              <fill>
                <patternFill patternType="gray0625">
                  <bgColor theme="9" tint="0.39994506668294322"/>
                </patternFill>
              </fill>
            </x14:dxf>
          </x14:cfRule>
          <xm:sqref>D7 D9:D12</xm:sqref>
        </x14:conditionalFormatting>
        <x14:conditionalFormatting xmlns:xm="http://schemas.microsoft.com/office/excel/2006/main">
          <x14:cfRule type="beginsWith" priority="109" operator="beginsWith" id="{2E5D1288-0DD9-4D1E-8561-8CBD034A2223}">
            <xm:f>LEFT(D6,LEN("NO CUMPLE"))="NO CUMPLE"</xm:f>
            <x14:dxf>
              <fill>
                <patternFill patternType="gray0625">
                  <bgColor rgb="FFFF0000"/>
                </patternFill>
              </fill>
            </x14:dxf>
          </x14:cfRule>
          <x14:cfRule type="beginsWith" priority="110" operator="beginsWith" id="{6C5D931E-4DE1-46C0-B7B3-45CDF3D08B72}">
            <xm:f>LEFT(D6,LEN("CUMPLE"))="CUMPLE"</xm:f>
            <x14:dxf>
              <fill>
                <patternFill patternType="gray0625">
                  <bgColor theme="9" tint="0.39994506668294322"/>
                </patternFill>
              </fill>
            </x14:dxf>
          </x14:cfRule>
          <xm:sqref>D6</xm:sqref>
        </x14:conditionalFormatting>
        <x14:conditionalFormatting xmlns:xm="http://schemas.microsoft.com/office/excel/2006/main">
          <x14:cfRule type="beginsWith" priority="91" operator="beginsWith" id="{019E37F4-9913-4AF5-8774-83ED373B47F0}">
            <xm:f>LEFT(L6,LEN("NO CUMPLE"))="NO CUMPLE"</xm:f>
            <x14:dxf>
              <fill>
                <patternFill patternType="gray0625">
                  <bgColor rgb="FFFF0000"/>
                </patternFill>
              </fill>
            </x14:dxf>
          </x14:cfRule>
          <x14:cfRule type="beginsWith" priority="92" operator="beginsWith" id="{4A6FE6BE-76C9-4550-8935-B5D6EB261BED}">
            <xm:f>LEFT(L6,LEN("CUMPLE"))="CUMPLE"</xm:f>
            <x14:dxf>
              <fill>
                <patternFill patternType="gray0625">
                  <bgColor theme="9" tint="0.39994506668294322"/>
                </patternFill>
              </fill>
            </x14:dxf>
          </x14:cfRule>
          <xm:sqref>L6:L7 L9:L12</xm:sqref>
        </x14:conditionalFormatting>
        <x14:conditionalFormatting xmlns:xm="http://schemas.microsoft.com/office/excel/2006/main">
          <x14:cfRule type="beginsWith" priority="89" operator="beginsWith" id="{E4084DF7-9F4E-4857-8797-C043B3F3E984}">
            <xm:f>LEFT(J6,LEN("NO CUMPLE"))="NO CUMPLE"</xm:f>
            <x14:dxf>
              <fill>
                <patternFill patternType="gray0625">
                  <bgColor rgb="FFFF0000"/>
                </patternFill>
              </fill>
            </x14:dxf>
          </x14:cfRule>
          <x14:cfRule type="beginsWith" priority="90" operator="beginsWith" id="{022EE878-7E7D-4121-94A7-05459B773003}">
            <xm:f>LEFT(J6,LEN("CUMPLE"))="CUMPLE"</xm:f>
            <x14:dxf>
              <fill>
                <patternFill patternType="gray0625">
                  <bgColor theme="9" tint="0.39994506668294322"/>
                </patternFill>
              </fill>
            </x14:dxf>
          </x14:cfRule>
          <xm:sqref>J6:J7 J9:J12</xm:sqref>
        </x14:conditionalFormatting>
        <x14:conditionalFormatting xmlns:xm="http://schemas.microsoft.com/office/excel/2006/main">
          <x14:cfRule type="beginsWith" priority="87" operator="beginsWith" id="{3836A764-DDFC-4524-9E57-514B6EE14D8B}">
            <xm:f>LEFT(H6,LEN("NO CUMPLE"))="NO CUMPLE"</xm:f>
            <x14:dxf>
              <fill>
                <patternFill patternType="gray0625">
                  <bgColor rgb="FFFF0000"/>
                </patternFill>
              </fill>
            </x14:dxf>
          </x14:cfRule>
          <x14:cfRule type="beginsWith" priority="88" operator="beginsWith" id="{C29ED0AF-F603-4E9B-8527-482C86EE72B6}">
            <xm:f>LEFT(H6,LEN("CUMPLE"))="CUMPLE"</xm:f>
            <x14:dxf>
              <fill>
                <patternFill patternType="gray0625">
                  <bgColor theme="9" tint="0.39994506668294322"/>
                </patternFill>
              </fill>
            </x14:dxf>
          </x14:cfRule>
          <xm:sqref>H6:H7 H9:H12</xm:sqref>
        </x14:conditionalFormatting>
        <x14:conditionalFormatting xmlns:xm="http://schemas.microsoft.com/office/excel/2006/main">
          <x14:cfRule type="beginsWith" priority="85" operator="beginsWith" id="{87E7568C-A4E9-418E-9398-F7D6F59F647A}">
            <xm:f>LEFT(F6,LEN("NO CUMPLE"))="NO CUMPLE"</xm:f>
            <x14:dxf>
              <fill>
                <patternFill patternType="gray0625">
                  <bgColor rgb="FFFF0000"/>
                </patternFill>
              </fill>
            </x14:dxf>
          </x14:cfRule>
          <x14:cfRule type="beginsWith" priority="86" operator="beginsWith" id="{4E4CCC63-2CDC-4DDF-92C2-6046E23E466E}">
            <xm:f>LEFT(F6,LEN("CUMPLE"))="CUMPLE"</xm:f>
            <x14:dxf>
              <fill>
                <patternFill patternType="gray0625">
                  <bgColor theme="9" tint="0.39994506668294322"/>
                </patternFill>
              </fill>
            </x14:dxf>
          </x14:cfRule>
          <xm:sqref>F6:F7 F9:F12</xm:sqref>
        </x14:conditionalFormatting>
        <x14:conditionalFormatting xmlns:xm="http://schemas.microsoft.com/office/excel/2006/main">
          <x14:cfRule type="beginsWith" priority="95" operator="beginsWith" id="{8FA55ED8-693E-4DCA-8B29-D99D8FE8952F}">
            <xm:f>LEFT(P6,LEN("NO CUMPLE"))="NO CUMPLE"</xm:f>
            <x14:dxf>
              <fill>
                <patternFill patternType="gray0625">
                  <bgColor rgb="FFFF0000"/>
                </patternFill>
              </fill>
            </x14:dxf>
          </x14:cfRule>
          <x14:cfRule type="beginsWith" priority="96" operator="beginsWith" id="{B2859C98-3D76-489F-BCD1-06A5507CCDC3}">
            <xm:f>LEFT(P6,LEN("CUMPLE"))="CUMPLE"</xm:f>
            <x14:dxf>
              <fill>
                <patternFill patternType="gray0625">
                  <bgColor theme="9" tint="0.39994506668294322"/>
                </patternFill>
              </fill>
            </x14:dxf>
          </x14:cfRule>
          <xm:sqref>P6:P7 P9:P12</xm:sqref>
        </x14:conditionalFormatting>
        <x14:conditionalFormatting xmlns:xm="http://schemas.microsoft.com/office/excel/2006/main">
          <x14:cfRule type="beginsWith" priority="93" operator="beginsWith" id="{C75337BA-2E44-485C-8F1E-E4B09B93A5E7}">
            <xm:f>LEFT(N6,LEN("NO CUMPLE"))="NO CUMPLE"</xm:f>
            <x14:dxf>
              <fill>
                <patternFill patternType="gray0625">
                  <bgColor rgb="FFFF0000"/>
                </patternFill>
              </fill>
            </x14:dxf>
          </x14:cfRule>
          <x14:cfRule type="beginsWith" priority="94" operator="beginsWith" id="{EDF4AC5F-E562-459F-AAAE-917E91A20D8E}">
            <xm:f>LEFT(N6,LEN("CUMPLE"))="CUMPLE"</xm:f>
            <x14:dxf>
              <fill>
                <patternFill patternType="gray0625">
                  <bgColor theme="9" tint="0.39994506668294322"/>
                </patternFill>
              </fill>
            </x14:dxf>
          </x14:cfRule>
          <xm:sqref>N6:N7 N9:N12</xm:sqref>
        </x14:conditionalFormatting>
        <x14:conditionalFormatting xmlns:xm="http://schemas.microsoft.com/office/excel/2006/main">
          <x14:cfRule type="beginsWith" priority="65" operator="beginsWith" id="{F40094E7-22F9-4CEC-9FDF-6FD669AAC35E}">
            <xm:f>LEFT(M3,LEN("NO CUMPLE"))="NO CUMPLE"</xm:f>
            <x14:dxf>
              <fill>
                <patternFill patternType="gray0625">
                  <bgColor rgb="FFFF0000"/>
                </patternFill>
              </fill>
            </x14:dxf>
          </x14:cfRule>
          <x14:cfRule type="beginsWith" priority="66" operator="beginsWith" id="{ECA5C5CC-A331-4662-A64F-480148A3F217}">
            <xm:f>LEFT(M3,LEN("CUMPLE"))="CUMPLE"</xm:f>
            <x14:dxf>
              <fill>
                <patternFill patternType="gray0625">
                  <bgColor theme="9" tint="0.39994506668294322"/>
                </patternFill>
              </fill>
            </x14:dxf>
          </x14:cfRule>
          <xm:sqref>M3</xm:sqref>
        </x14:conditionalFormatting>
        <x14:conditionalFormatting xmlns:xm="http://schemas.microsoft.com/office/excel/2006/main">
          <x14:cfRule type="beginsWith" priority="67" operator="beginsWith" id="{A2416EE5-08F5-492F-82C9-053E84DC7B0E}">
            <xm:f>LEFT(Q3,LEN("NO CUMPLE"))="NO CUMPLE"</xm:f>
            <x14:dxf>
              <fill>
                <patternFill patternType="gray0625">
                  <bgColor rgb="FFFF0000"/>
                </patternFill>
              </fill>
            </x14:dxf>
          </x14:cfRule>
          <x14:cfRule type="beginsWith" priority="68" operator="beginsWith" id="{D43BAC92-5B3C-498E-884A-E5C251383EBE}">
            <xm:f>LEFT(Q3,LEN("CUMPLE"))="CUMPLE"</xm:f>
            <x14:dxf>
              <fill>
                <patternFill patternType="gray0625">
                  <bgColor theme="9" tint="0.39994506668294322"/>
                </patternFill>
              </fill>
            </x14:dxf>
          </x14:cfRule>
          <xm:sqref>Q3</xm:sqref>
        </x14:conditionalFormatting>
        <x14:conditionalFormatting xmlns:xm="http://schemas.microsoft.com/office/excel/2006/main">
          <x14:cfRule type="beginsWith" priority="63" operator="beginsWith" id="{C4C12D2B-12D8-43AE-B0C8-FDCC6BFD005E}">
            <xm:f>LEFT(O3,LEN("NO CUMPLE"))="NO CUMPLE"</xm:f>
            <x14:dxf>
              <fill>
                <patternFill patternType="gray0625">
                  <bgColor rgb="FFFF0000"/>
                </patternFill>
              </fill>
            </x14:dxf>
          </x14:cfRule>
          <x14:cfRule type="beginsWith" priority="64" operator="beginsWith" id="{EDF7702A-92CB-46E6-8D95-7804D4976232}">
            <xm:f>LEFT(O3,LEN("CUMPLE"))="CUMPLE"</xm:f>
            <x14:dxf>
              <fill>
                <patternFill patternType="gray0625">
                  <bgColor theme="9" tint="0.39994506668294322"/>
                </patternFill>
              </fill>
            </x14:dxf>
          </x14:cfRule>
          <xm:sqref>O3</xm:sqref>
        </x14:conditionalFormatting>
        <x14:conditionalFormatting xmlns:xm="http://schemas.microsoft.com/office/excel/2006/main">
          <x14:cfRule type="beginsWith" priority="61" operator="beginsWith" id="{D84F61DB-156F-4F9F-A8E9-14538D5D474D}">
            <xm:f>LEFT(K3,LEN("NO CUMPLE"))="NO CUMPLE"</xm:f>
            <x14:dxf>
              <fill>
                <patternFill patternType="gray0625">
                  <bgColor rgb="FFFF0000"/>
                </patternFill>
              </fill>
            </x14:dxf>
          </x14:cfRule>
          <x14:cfRule type="beginsWith" priority="62" operator="beginsWith" id="{3199DC8E-EC70-40BF-833E-80CACE9B1213}">
            <xm:f>LEFT(K3,LEN("CUMPLE"))="CUMPLE"</xm:f>
            <x14:dxf>
              <fill>
                <patternFill patternType="gray0625">
                  <bgColor theme="9" tint="0.39994506668294322"/>
                </patternFill>
              </fill>
            </x14:dxf>
          </x14:cfRule>
          <xm:sqref>K3</xm:sqref>
        </x14:conditionalFormatting>
        <x14:conditionalFormatting xmlns:xm="http://schemas.microsoft.com/office/excel/2006/main">
          <x14:cfRule type="beginsWith" priority="59" operator="beginsWith" id="{FDA60467-4D13-4669-BCF0-C61FDBF75945}">
            <xm:f>LEFT(I3,LEN("NO CUMPLE"))="NO CUMPLE"</xm:f>
            <x14:dxf>
              <fill>
                <patternFill patternType="gray0625">
                  <bgColor rgb="FFFF0000"/>
                </patternFill>
              </fill>
            </x14:dxf>
          </x14:cfRule>
          <x14:cfRule type="beginsWith" priority="60" operator="beginsWith" id="{6212ACA0-2F70-4B1D-91F2-00063E0D4C0A}">
            <xm:f>LEFT(I3,LEN("CUMPLE"))="CUMPLE"</xm:f>
            <x14:dxf>
              <fill>
                <patternFill patternType="gray0625">
                  <bgColor theme="9" tint="0.39994506668294322"/>
                </patternFill>
              </fill>
            </x14:dxf>
          </x14:cfRule>
          <xm:sqref>I3</xm:sqref>
        </x14:conditionalFormatting>
        <x14:conditionalFormatting xmlns:xm="http://schemas.microsoft.com/office/excel/2006/main">
          <x14:cfRule type="beginsWith" priority="57" operator="beginsWith" id="{29232938-64EA-47A3-AF59-2D18DB52D8E5}">
            <xm:f>LEFT(G3,LEN("NO CUMPLE"))="NO CUMPLE"</xm:f>
            <x14:dxf>
              <fill>
                <patternFill patternType="gray0625">
                  <bgColor rgb="FFFF0000"/>
                </patternFill>
              </fill>
            </x14:dxf>
          </x14:cfRule>
          <x14:cfRule type="beginsWith" priority="58" operator="beginsWith" id="{58F2EC07-4CE6-402E-B0EF-D759615BB14F}">
            <xm:f>LEFT(G3,LEN("CUMPLE"))="CUMPLE"</xm:f>
            <x14:dxf>
              <fill>
                <patternFill patternType="gray0625">
                  <bgColor theme="9" tint="0.39994506668294322"/>
                </patternFill>
              </fill>
            </x14:dxf>
          </x14:cfRule>
          <xm:sqref>G3</xm:sqref>
        </x14:conditionalFormatting>
        <x14:conditionalFormatting xmlns:xm="http://schemas.microsoft.com/office/excel/2006/main">
          <x14:cfRule type="beginsWith" priority="55" operator="beginsWith" id="{4CDE0C1A-27AE-4FE1-A188-EECA27E6A8F6}">
            <xm:f>LEFT(E3,LEN("NO CUMPLE"))="NO CUMPLE"</xm:f>
            <x14:dxf>
              <fill>
                <patternFill patternType="gray0625">
                  <bgColor rgb="FFFF0000"/>
                </patternFill>
              </fill>
            </x14:dxf>
          </x14:cfRule>
          <x14:cfRule type="beginsWith" priority="56" operator="beginsWith" id="{10CECDA5-14FF-425C-ACD6-E3B1AA6BB4BB}">
            <xm:f>LEFT(E3,LEN("CUMPLE"))="CUMPLE"</xm:f>
            <x14:dxf>
              <fill>
                <patternFill patternType="gray0625">
                  <bgColor theme="9" tint="0.39994506668294322"/>
                </patternFill>
              </fill>
            </x14:dxf>
          </x14:cfRule>
          <xm:sqref>E3</xm:sqref>
        </x14:conditionalFormatting>
        <x14:conditionalFormatting xmlns:xm="http://schemas.microsoft.com/office/excel/2006/main">
          <x14:cfRule type="beginsWith" priority="53" operator="beginsWith" id="{64E706E4-A855-4D26-91A3-281D56F3B1C3}">
            <xm:f>LEFT(C3,LEN("NO CUMPLE"))="NO CUMPLE"</xm:f>
            <x14:dxf>
              <fill>
                <patternFill patternType="gray0625">
                  <bgColor rgb="FFFF0000"/>
                </patternFill>
              </fill>
            </x14:dxf>
          </x14:cfRule>
          <x14:cfRule type="beginsWith" priority="54" operator="beginsWith" id="{8141D615-6CB8-412C-822B-DF43EEB745B0}">
            <xm:f>LEFT(C3,LEN("CUMPLE"))="CUMPLE"</xm:f>
            <x14:dxf>
              <fill>
                <patternFill patternType="gray0625">
                  <bgColor theme="9" tint="0.39994506668294322"/>
                </patternFill>
              </fill>
            </x14:dxf>
          </x14:cfRule>
          <xm:sqref>C3</xm:sqref>
        </x14:conditionalFormatting>
        <x14:conditionalFormatting xmlns:xm="http://schemas.microsoft.com/office/excel/2006/main">
          <x14:cfRule type="beginsWith" priority="25" operator="beginsWith" id="{4E86E9BD-B535-2545-994E-342D62AFE907}">
            <xm:f>LEFT(L5,LEN("NO CUMPLE"))="NO CUMPLE"</xm:f>
            <x14:dxf>
              <fill>
                <patternFill patternType="gray0625">
                  <bgColor rgb="FFFF0000"/>
                </patternFill>
              </fill>
            </x14:dxf>
          </x14:cfRule>
          <x14:cfRule type="beginsWith" priority="26" operator="beginsWith" id="{E4F1A1BB-9946-1A40-BF64-DCB49FC857D0}">
            <xm:f>LEFT(L5,LEN("CUMPLE"))="CUMPLE"</xm:f>
            <x14:dxf>
              <fill>
                <patternFill patternType="gray0625">
                  <bgColor theme="9" tint="0.39994506668294322"/>
                </patternFill>
              </fill>
            </x14:dxf>
          </x14:cfRule>
          <xm:sqref>L5</xm:sqref>
        </x14:conditionalFormatting>
        <x14:conditionalFormatting xmlns:xm="http://schemas.microsoft.com/office/excel/2006/main">
          <x14:cfRule type="beginsWith" priority="19" operator="beginsWith" id="{A81DC279-446B-9448-9DAC-FA22107858FD}">
            <xm:f>LEFT(B5,LEN("NO CUMPLE"))="NO CUMPLE"</xm:f>
            <x14:dxf>
              <fill>
                <patternFill patternType="gray0625">
                  <bgColor rgb="FFFF0000"/>
                </patternFill>
              </fill>
            </x14:dxf>
          </x14:cfRule>
          <x14:cfRule type="beginsWith" priority="20" operator="beginsWith" id="{E458D66D-0315-3945-9E5B-0E097D1E0A34}">
            <xm:f>LEFT(B5,LEN("CUMPLE"))="CUMPLE"</xm:f>
            <x14:dxf>
              <fill>
                <patternFill patternType="gray0625">
                  <bgColor theme="9" tint="0.39994506668294322"/>
                </patternFill>
              </fill>
            </x14:dxf>
          </x14:cfRule>
          <xm:sqref>B5</xm:sqref>
        </x14:conditionalFormatting>
        <x14:conditionalFormatting xmlns:xm="http://schemas.microsoft.com/office/excel/2006/main">
          <x14:cfRule type="beginsWith" priority="17" operator="beginsWith" id="{FB0E1B00-655C-B242-96A1-4A5470C1D48A}">
            <xm:f>LEFT(D5,LEN("NO CUMPLE"))="NO CUMPLE"</xm:f>
            <x14:dxf>
              <fill>
                <patternFill patternType="gray0625">
                  <bgColor rgb="FFFF0000"/>
                </patternFill>
              </fill>
            </x14:dxf>
          </x14:cfRule>
          <x14:cfRule type="beginsWith" priority="18" operator="beginsWith" id="{2CA0B249-204F-B745-83F4-C4238CBD5B05}">
            <xm:f>LEFT(D5,LEN("CUMPLE"))="CUMPLE"</xm:f>
            <x14:dxf>
              <fill>
                <patternFill patternType="gray0625">
                  <bgColor theme="9" tint="0.39994506668294322"/>
                </patternFill>
              </fill>
            </x14:dxf>
          </x14:cfRule>
          <xm:sqref>D5</xm:sqref>
        </x14:conditionalFormatting>
        <x14:conditionalFormatting xmlns:xm="http://schemas.microsoft.com/office/excel/2006/main">
          <x14:cfRule type="beginsWith" priority="11" operator="beginsWith" id="{EE852930-8BAD-DC4A-BA17-03755E890E24}">
            <xm:f>LEFT(J5,LEN("NO CUMPLE"))="NO CUMPLE"</xm:f>
            <x14:dxf>
              <fill>
                <patternFill patternType="gray0625">
                  <bgColor rgb="FFFF0000"/>
                </patternFill>
              </fill>
            </x14:dxf>
          </x14:cfRule>
          <x14:cfRule type="beginsWith" priority="12" operator="beginsWith" id="{13885EEE-C845-D44B-882F-A32FEBF7239F}">
            <xm:f>LEFT(J5,LEN("CUMPLE"))="CUMPLE"</xm:f>
            <x14:dxf>
              <fill>
                <patternFill patternType="gray0625">
                  <bgColor theme="9" tint="0.39994506668294322"/>
                </patternFill>
              </fill>
            </x14:dxf>
          </x14:cfRule>
          <xm:sqref>J5</xm:sqref>
        </x14:conditionalFormatting>
        <x14:conditionalFormatting xmlns:xm="http://schemas.microsoft.com/office/excel/2006/main">
          <x14:cfRule type="beginsWith" priority="7" operator="beginsWith" id="{673EA189-B0A5-2447-ACB0-6D8031E370F1}">
            <xm:f>LEFT(P5,LEN("NO CUMPLE"))="NO CUMPLE"</xm:f>
            <x14:dxf>
              <fill>
                <patternFill patternType="gray0625">
                  <bgColor rgb="FFFF0000"/>
                </patternFill>
              </fill>
            </x14:dxf>
          </x14:cfRule>
          <x14:cfRule type="beginsWith" priority="8" operator="beginsWith" id="{E215B04E-EBBC-1547-9632-70FC58C517CD}">
            <xm:f>LEFT(P5,LEN("CUMPLE"))="CUMPLE"</xm:f>
            <x14:dxf>
              <fill>
                <patternFill patternType="gray0625">
                  <bgColor theme="9" tint="0.39994506668294322"/>
                </patternFill>
              </fill>
            </x14:dxf>
          </x14:cfRule>
          <xm:sqref>P5</xm:sqref>
        </x14:conditionalFormatting>
        <x14:conditionalFormatting xmlns:xm="http://schemas.microsoft.com/office/excel/2006/main">
          <x14:cfRule type="beginsWith" priority="5" operator="beginsWith" id="{434588FF-9073-AE4E-BAE9-B144BF62987E}">
            <xm:f>LEFT(F5,LEN("NO CUMPLE"))="NO CUMPLE"</xm:f>
            <x14:dxf>
              <fill>
                <patternFill patternType="gray0625">
                  <bgColor rgb="FFFF0000"/>
                </patternFill>
              </fill>
            </x14:dxf>
          </x14:cfRule>
          <x14:cfRule type="beginsWith" priority="6" operator="beginsWith" id="{D6C2037F-CB06-194E-AF72-CD2808180BDD}">
            <xm:f>LEFT(F5,LEN("CUMPLE"))="CUMPLE"</xm:f>
            <x14:dxf>
              <fill>
                <patternFill patternType="gray0625">
                  <bgColor theme="9" tint="0.39994506668294322"/>
                </patternFill>
              </fill>
            </x14:dxf>
          </x14:cfRule>
          <xm:sqref>F5</xm:sqref>
        </x14:conditionalFormatting>
        <x14:conditionalFormatting xmlns:xm="http://schemas.microsoft.com/office/excel/2006/main">
          <x14:cfRule type="beginsWith" priority="3" operator="beginsWith" id="{FD5C267F-4433-574D-A6FE-95BD7890498D}">
            <xm:f>LEFT(H5,LEN("NO CUMPLE"))="NO CUMPLE"</xm:f>
            <x14:dxf>
              <fill>
                <patternFill patternType="gray0625">
                  <bgColor rgb="FFFF0000"/>
                </patternFill>
              </fill>
            </x14:dxf>
          </x14:cfRule>
          <x14:cfRule type="beginsWith" priority="4" operator="beginsWith" id="{E00D83C1-9D35-9348-9880-D4A41C05E7E3}">
            <xm:f>LEFT(H5,LEN("CUMPLE"))="CUMPLE"</xm:f>
            <x14:dxf>
              <fill>
                <patternFill patternType="gray0625">
                  <bgColor theme="9" tint="0.39994506668294322"/>
                </patternFill>
              </fill>
            </x14:dxf>
          </x14:cfRule>
          <xm:sqref>H5</xm:sqref>
        </x14:conditionalFormatting>
        <x14:conditionalFormatting xmlns:xm="http://schemas.microsoft.com/office/excel/2006/main">
          <x14:cfRule type="beginsWith" priority="1" operator="beginsWith" id="{AFEF5D10-9547-9D4A-94C4-F14A77CE5EB9}">
            <xm:f>LEFT(N5,LEN("NO CUMPLE"))="NO CUMPLE"</xm:f>
            <x14:dxf>
              <fill>
                <patternFill patternType="gray0625">
                  <bgColor rgb="FFFF0000"/>
                </patternFill>
              </fill>
            </x14:dxf>
          </x14:cfRule>
          <x14:cfRule type="beginsWith" priority="2" operator="beginsWith" id="{094BB04C-DF4D-2E4B-8C5C-50D688A41B66}">
            <xm:f>LEFT(N5,LEN("CUMPLE"))="CUMPLE"</xm:f>
            <x14:dxf>
              <fill>
                <patternFill patternType="gray0625">
                  <bgColor theme="9" tint="0.39994506668294322"/>
                </patternFill>
              </fill>
            </x14:dxf>
          </x14:cfRule>
          <xm:sqref>N5</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G4" sqref="G4"/>
    </sheetView>
  </sheetViews>
  <sheetFormatPr baseColWidth="10" defaultColWidth="11.5" defaultRowHeight="15"/>
  <cols>
    <col min="1" max="1" width="3.5" style="27" bestFit="1" customWidth="1"/>
    <col min="2" max="2" width="20" bestFit="1" customWidth="1"/>
    <col min="3" max="3" width="20.83203125" customWidth="1"/>
    <col min="4" max="4" width="28" customWidth="1"/>
  </cols>
  <sheetData>
    <row r="1" spans="1:4">
      <c r="A1" s="29" t="s">
        <v>278</v>
      </c>
      <c r="B1" s="29" t="s">
        <v>279</v>
      </c>
      <c r="C1" s="29" t="s">
        <v>280</v>
      </c>
      <c r="D1" s="74" t="s">
        <v>281</v>
      </c>
    </row>
    <row r="2" spans="1:4">
      <c r="A2" s="30">
        <v>1</v>
      </c>
      <c r="B2" s="28" t="s">
        <v>282</v>
      </c>
      <c r="C2" s="28" t="s">
        <v>282</v>
      </c>
      <c r="D2" s="28" t="s">
        <v>283</v>
      </c>
    </row>
    <row r="3" spans="1:4">
      <c r="A3" s="30">
        <v>2</v>
      </c>
      <c r="B3" s="28" t="s">
        <v>284</v>
      </c>
      <c r="C3" s="28" t="s">
        <v>284</v>
      </c>
      <c r="D3" s="28" t="s">
        <v>285</v>
      </c>
    </row>
    <row r="4" spans="1:4">
      <c r="A4" s="30">
        <v>3</v>
      </c>
      <c r="B4" s="28" t="s">
        <v>97</v>
      </c>
      <c r="C4" s="28" t="s">
        <v>97</v>
      </c>
      <c r="D4" s="28" t="s">
        <v>286</v>
      </c>
    </row>
    <row r="5" spans="1:4">
      <c r="A5" s="30">
        <v>4</v>
      </c>
      <c r="B5" s="28" t="s">
        <v>287</v>
      </c>
      <c r="C5" s="28" t="s">
        <v>287</v>
      </c>
      <c r="D5" s="28" t="s">
        <v>288</v>
      </c>
    </row>
    <row r="6" spans="1:4">
      <c r="A6" s="30">
        <v>5</v>
      </c>
      <c r="B6" s="28" t="s">
        <v>289</v>
      </c>
      <c r="C6" s="28" t="s">
        <v>289</v>
      </c>
      <c r="D6" s="28" t="s">
        <v>290</v>
      </c>
    </row>
    <row r="7" spans="1:4">
      <c r="A7" s="30">
        <v>6</v>
      </c>
      <c r="B7" s="28" t="s">
        <v>121</v>
      </c>
      <c r="C7" s="28" t="s">
        <v>291</v>
      </c>
      <c r="D7" s="28" t="s">
        <v>292</v>
      </c>
    </row>
    <row r="8" spans="1:4">
      <c r="A8" s="30">
        <v>7</v>
      </c>
      <c r="B8" s="28" t="s">
        <v>293</v>
      </c>
      <c r="C8" s="28" t="s">
        <v>293</v>
      </c>
      <c r="D8" s="28" t="s">
        <v>294</v>
      </c>
    </row>
    <row r="9" spans="1:4">
      <c r="A9" s="30">
        <v>8</v>
      </c>
      <c r="B9" s="28" t="s">
        <v>109</v>
      </c>
      <c r="C9" s="28" t="s">
        <v>109</v>
      </c>
      <c r="D9" s="28" t="s">
        <v>295</v>
      </c>
    </row>
  </sheetData>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F8B6793DEA99E4885A2CEC81C644D44" ma:contentTypeVersion="5" ma:contentTypeDescription="Crear nuevo documento." ma:contentTypeScope="" ma:versionID="afbf817640a83579d3f6bc67cd7860da">
  <xsd:schema xmlns:xsd="http://www.w3.org/2001/XMLSchema" xmlns:xs="http://www.w3.org/2001/XMLSchema" xmlns:p="http://schemas.microsoft.com/office/2006/metadata/properties" xmlns:ns3="e53e2610-52fd-4799-9d67-19331e6ca4f6" xmlns:ns4="8081b859-5069-4a9e-9af0-b3aa02cf2575" targetNamespace="http://schemas.microsoft.com/office/2006/metadata/properties" ma:root="true" ma:fieldsID="5fa5fb5a40f664cce5cf9575ff053165" ns3:_="" ns4:_="">
    <xsd:import namespace="e53e2610-52fd-4799-9d67-19331e6ca4f6"/>
    <xsd:import namespace="8081b859-5069-4a9e-9af0-b3aa02cf257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3e2610-52fd-4799-9d67-19331e6ca4f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1b859-5069-4a9e-9af0-b3aa02cf257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819B569-EB27-4EC9-A9A0-8F88BD0BAC3A}">
  <ds:schemaRefs>
    <ds:schemaRef ds:uri="http://schemas.microsoft.com/sharepoint/v3/contenttype/forms"/>
  </ds:schemaRefs>
</ds:datastoreItem>
</file>

<file path=customXml/itemProps2.xml><?xml version="1.0" encoding="utf-8"?>
<ds:datastoreItem xmlns:ds="http://schemas.openxmlformats.org/officeDocument/2006/customXml" ds:itemID="{A6F0A98A-2A29-4402-80F4-9D05FDAA41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3e2610-52fd-4799-9d67-19331e6ca4f6"/>
    <ds:schemaRef ds:uri="8081b859-5069-4a9e-9af0-b3aa02cf257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C7E6C9-DC5A-47B9-B927-AAF141AE18E2}">
  <ds:schemaRefs>
    <ds:schemaRef ds:uri="http://schemas.microsoft.com/office/infopath/2007/PartnerControls"/>
    <ds:schemaRef ds:uri="http://schemas.microsoft.com/office/2006/documentManagement/types"/>
    <ds:schemaRef ds:uri="8081b859-5069-4a9e-9af0-b3aa02cf2575"/>
    <ds:schemaRef ds:uri="http://schemas.openxmlformats.org/package/2006/metadata/core-properties"/>
    <ds:schemaRef ds:uri="http://www.w3.org/XML/1998/namespace"/>
    <ds:schemaRef ds:uri="http://purl.org/dc/dcmitype/"/>
    <ds:schemaRef ds:uri="e53e2610-52fd-4799-9d67-19331e6ca4f6"/>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RESUMEN EVALUACION </vt:lpstr>
      <vt:lpstr>EXPERIENCIA</vt:lpstr>
      <vt:lpstr>FICHA TECNICA EQUIPO</vt:lpstr>
      <vt:lpstr>CERTIFICACIONES</vt:lpstr>
      <vt:lpstr>LISTA DE PROPONENTES</vt:lpstr>
      <vt:lpstr>EXPERIENCIA!Área_de_impresión</vt:lpstr>
      <vt:lpstr>'RESUMEN EVALUACION '!Área_de_impresión</vt:lpstr>
      <vt:lpstr>EXPERIENCIA!Títulos_a_imprimir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Estudiante</dc:creator>
  <cp:keywords/>
  <dc:description/>
  <cp:lastModifiedBy>Usuario de Microsoft Office</cp:lastModifiedBy>
  <cp:revision/>
  <dcterms:created xsi:type="dcterms:W3CDTF">2020-06-02T23:11:54Z</dcterms:created>
  <dcterms:modified xsi:type="dcterms:W3CDTF">2020-10-14T17:11:12Z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0x0101004F8B6793DEA99E4885A2CEC81C644D44</vt:lpwstr>
  </property>
</Properties>
</file>