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eatr\OneDrive\Desktop\1_Licitaciones 2023 _ 2024\1_POR PRESENTAR\"/>
    </mc:Choice>
  </mc:AlternateContent>
  <xr:revisionPtr revIDLastSave="0" documentId="13_ncr:1_{FD4FC447-C4BE-4311-A757-246D3121D7CE}" xr6:coauthVersionLast="47" xr6:coauthVersionMax="47" xr10:uidLastSave="{00000000-0000-0000-0000-000000000000}"/>
  <bookViews>
    <workbookView xWindow="-108" yWindow="-108" windowWidth="23256" windowHeight="12456" xr2:uid="{BF20621B-A9BE-4E05-8B28-17AD45D00163}"/>
  </bookViews>
  <sheets>
    <sheet name="OFERTA TECNICO Y ECONOMICA" sheetId="1" r:id="rId1"/>
  </sheets>
  <externalReferences>
    <externalReference r:id="rId2"/>
  </externalReferences>
  <definedNames>
    <definedName name="ADECUACIÓN">#REF!</definedName>
    <definedName name="AMAZONAS">#REF!</definedName>
    <definedName name="AMBIENTAL">#REF!</definedName>
    <definedName name="AMPLIACIÓN">#REF!</definedName>
    <definedName name="Analis">#REF!</definedName>
    <definedName name="Andres123">#REF!</definedName>
    <definedName name="ANTIOQUIA">#REF!</definedName>
    <definedName name="ARAUCA">#REF!</definedName>
    <definedName name="_xlnm.Print_Area" localSheetId="0">'OFERTA TECNICO Y ECONOMICA'!$A$1:$G$114</definedName>
    <definedName name="Aseo">#REF!</definedName>
    <definedName name="ATLÁNTICO">#REF!</definedName>
    <definedName name="BIOSEGURIDAD">#REF!</definedName>
    <definedName name="BOLÍVAR">#REF!</definedName>
    <definedName name="BOYACÁ">#REF!</definedName>
    <definedName name="CALDAS">#REF!</definedName>
    <definedName name="CAMPAMENTO">#REF!</definedName>
    <definedName name="CAQUETÁ">#REF!</definedName>
    <definedName name="CASANARE">#REF!</definedName>
    <definedName name="CAUCA">#REF!</definedName>
    <definedName name="CESAR">#REF!</definedName>
    <definedName name="CHOCÓ">#REF!</definedName>
    <definedName name="CodAPU">#REF!</definedName>
    <definedName name="CompanyAddress">#REF!</definedName>
    <definedName name="CompanyCity">#REF!</definedName>
    <definedName name="CompanyContactsHeader">#REF!</definedName>
    <definedName name="CompanyCountry">#REF!</definedName>
    <definedName name="CompanyName">#REF!</definedName>
    <definedName name="CompanyState">#REF!</definedName>
    <definedName name="CompanyZip">#REF!</definedName>
    <definedName name="completa_ab">#REF!</definedName>
    <definedName name="CÓRDOBA">#REF!</definedName>
    <definedName name="CUNDINAMARCA">#REF!</definedName>
    <definedName name="DataDisplayed">"Ejemplo"</definedName>
    <definedName name="DIRECCIÓN_GENERAL">#REF!</definedName>
    <definedName name="DISTRITO_CAPITAL">#REF!</definedName>
    <definedName name="dotacion">#REF!</definedName>
    <definedName name="dURACION">#REF!</definedName>
    <definedName name="FLIAS100">#REF!</definedName>
    <definedName name="flias1500">#REF!</definedName>
    <definedName name="FLIAS60">#REF!</definedName>
    <definedName name="GUAINÍA">#REF!</definedName>
    <definedName name="GUAJIRA">#REF!</definedName>
    <definedName name="GUAVIARE">#REF!</definedName>
    <definedName name="h">#REF!</definedName>
    <definedName name="HUILA">#REF!</definedName>
    <definedName name="inicio_secb">#REF!</definedName>
    <definedName name="INTERVENCION">#REF!</definedName>
    <definedName name="LIstadeprecios">#REF!</definedName>
    <definedName name="MAGDALENA">#REF!</definedName>
    <definedName name="MANTENIMIENTO">#REF!</definedName>
    <definedName name="META">#REF!</definedName>
    <definedName name="MOBILIARIO">#REF!</definedName>
    <definedName name="NARIÑO">#REF!</definedName>
    <definedName name="NORTE_DE_SANTANDER">#REF!</definedName>
    <definedName name="OBRA_NUEVA">#REF!</definedName>
    <definedName name="PAPELERIA">#REF!</definedName>
    <definedName name="principal">#REF!</definedName>
    <definedName name="PUTUMAYO">#REF!</definedName>
    <definedName name="QUINDÍO">#REF!</definedName>
    <definedName name="REGIONALES">#REF!</definedName>
    <definedName name="REGISTRO">#REF!</definedName>
    <definedName name="RISARALDA">#REF!</definedName>
    <definedName name="SAN_ANDRÉS">#REF!</definedName>
    <definedName name="SANTANDER">#REF!</definedName>
    <definedName name="SERVICIOS">#REF!</definedName>
    <definedName name="Slicer_Contact_Type">#N/A</definedName>
    <definedName name="SUCRE">#REF!</definedName>
    <definedName name="tablonx">#REF!</definedName>
    <definedName name="_xlnm.Print_Titles" localSheetId="0">'OFERTA TECNICO Y ECONOMICA'!$10:$11</definedName>
    <definedName name="TOLIMA">#REF!</definedName>
    <definedName name="VALLE">#REF!</definedName>
    <definedName name="VAUPÉS">#REF!</definedName>
    <definedName name="VICHADA">#REF!</definedName>
    <definedName name="x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2" i="1" l="1"/>
  <c r="G67" i="1"/>
  <c r="C102" i="1"/>
  <c r="G97" i="1"/>
  <c r="G96" i="1"/>
  <c r="C95" i="1"/>
  <c r="G93" i="1"/>
  <c r="G90" i="1"/>
  <c r="G89" i="1"/>
  <c r="G88" i="1"/>
  <c r="G86" i="1"/>
  <c r="G82" i="1"/>
  <c r="G80" i="1"/>
  <c r="G77" i="1"/>
  <c r="G76" i="1"/>
  <c r="G74" i="1"/>
  <c r="G72" i="1"/>
  <c r="G71" i="1"/>
  <c r="G70" i="1"/>
  <c r="G69" i="1"/>
  <c r="G68" i="1"/>
  <c r="G64" i="1"/>
  <c r="G63" i="1"/>
  <c r="G62" i="1"/>
  <c r="G61" i="1"/>
  <c r="G60" i="1"/>
  <c r="G59" i="1"/>
  <c r="G57" i="1"/>
  <c r="G55" i="1"/>
  <c r="G53" i="1"/>
  <c r="G52" i="1"/>
  <c r="C50" i="1"/>
  <c r="C48" i="1"/>
  <c r="G47" i="1"/>
  <c r="C47" i="1"/>
  <c r="G46" i="1"/>
  <c r="G45" i="1"/>
  <c r="G43" i="1"/>
  <c r="G41" i="1"/>
  <c r="G40" i="1"/>
  <c r="G39" i="1"/>
  <c r="G38" i="1"/>
  <c r="G37" i="1"/>
  <c r="G34" i="1"/>
  <c r="C34" i="1"/>
  <c r="G33" i="1"/>
  <c r="C33" i="1"/>
  <c r="G31" i="1"/>
  <c r="C31" i="1"/>
  <c r="G30" i="1"/>
  <c r="G29" i="1"/>
  <c r="G28" i="1"/>
  <c r="G26" i="1"/>
  <c r="G22" i="1"/>
  <c r="C22" i="1"/>
  <c r="G21" i="1"/>
  <c r="G18" i="1"/>
  <c r="G17" i="1"/>
  <c r="G16" i="1"/>
  <c r="G14" i="1"/>
  <c r="G100" i="1"/>
  <c r="G13" i="1" l="1"/>
  <c r="G48" i="1"/>
  <c r="G56" i="1"/>
  <c r="G19" i="1"/>
  <c r="G65" i="1"/>
  <c r="G20" i="1"/>
  <c r="G50" i="1"/>
  <c r="G51" i="1"/>
  <c r="G27" i="1"/>
  <c r="G91" i="1"/>
  <c r="G44" i="1"/>
  <c r="G75" i="1"/>
  <c r="G95" i="1"/>
  <c r="G32" i="1"/>
  <c r="G79" i="1"/>
  <c r="G99" i="1"/>
  <c r="G24" i="1"/>
  <c r="G83" i="1"/>
  <c r="G36" i="1"/>
  <c r="G84" i="1"/>
  <c r="G103" i="1" l="1"/>
  <c r="G104" i="1" l="1"/>
  <c r="G105" i="1"/>
  <c r="G106" i="1" l="1"/>
  <c r="G107" i="1" l="1"/>
</calcChain>
</file>

<file path=xl/sharedStrings.xml><?xml version="1.0" encoding="utf-8"?>
<sst xmlns="http://schemas.openxmlformats.org/spreadsheetml/2006/main" count="171" uniqueCount="105">
  <si>
    <t>ITEM</t>
  </si>
  <si>
    <t xml:space="preserve"> ACTIVIDADES</t>
  </si>
  <si>
    <t>UND</t>
  </si>
  <si>
    <t>CANTIDAD</t>
  </si>
  <si>
    <t>VR UNITARIO</t>
  </si>
  <si>
    <t>VR PARCIAL</t>
  </si>
  <si>
    <t>PRELIMINARES</t>
  </si>
  <si>
    <t>Localización y replanteo</t>
  </si>
  <si>
    <t>M2</t>
  </si>
  <si>
    <t>Cerramiento provisional con guadua y tela de cerramiento h = 2 m</t>
  </si>
  <si>
    <t>ML</t>
  </si>
  <si>
    <t>DEMOLICIONES Y DESMONTES</t>
  </si>
  <si>
    <t>Desmonte de estructura en guadua (incluye cubierta)</t>
  </si>
  <si>
    <t>Corte con disco muro ambos lados</t>
  </si>
  <si>
    <t xml:space="preserve">Demolición de muro en bloque e=0,15 </t>
  </si>
  <si>
    <t>Desmonte de aparatos sanitarios</t>
  </si>
  <si>
    <t>Demolicion  placa en  concreto</t>
  </si>
  <si>
    <t>Retiro  tuberia existente hidraulica, sanitaria, electrica</t>
  </si>
  <si>
    <t>MOVIMIENTO DE TIERRAS</t>
  </si>
  <si>
    <t>Excavacion de 0 a 2 m</t>
  </si>
  <si>
    <t>M3</t>
  </si>
  <si>
    <t>CONCRETOS</t>
  </si>
  <si>
    <t>AD-01</t>
  </si>
  <si>
    <t>Diseños y acompañamiento componente estructural</t>
  </si>
  <si>
    <t>Gl</t>
  </si>
  <si>
    <t>Suministro y aplcación de concreto de 10,3 Mpa para solado de limpieza E=0,05m.</t>
  </si>
  <si>
    <t xml:space="preserve">Suministro y aplicación de concreto de 20,7 Mpa (3000 PSI) para zapatas </t>
  </si>
  <si>
    <t>suministro y aplcación de concreto de 20,7 Mpa (3000 PSI) para viga de cimentación de 0,10 x 0,20 m, no incluye refuerzo</t>
  </si>
  <si>
    <t>suministro y aplcación de concreto de 20,7 Mpa (3000 PSI) para viga de amarre de 0,10 x 0,20 m, no incluye refuerzo</t>
  </si>
  <si>
    <t>Suministro y aplicación de concreto de 20,7 Mpa (3000 PSI) para placa piso e=15</t>
  </si>
  <si>
    <t xml:space="preserve">  </t>
  </si>
  <si>
    <t xml:space="preserve">RED HIDRAULICA </t>
  </si>
  <si>
    <t>Tubería  pvcp  rde  9  1"  (incluye  accesorios,  suministro,  transporte  e  instalación  de tubería y todo lo demás requerido para su correcta ejecución y fUndcionamiento)</t>
  </si>
  <si>
    <t>Punto hidraulico  1"   (incluye   suministro,   transporte,   instalación   de   tuberías,  registros, accesorios  y    todo    lo    requerido    para    la    correcta    ejecución    y  fUndcionamiento) conexión de agua fría a los aparatos en tubería PVC presión   a nivel de piso o  en tubería por muro hasta empalme a griferías. incluye tapón de  prueba  y  cámaras  de  aire,  tapón  de protección.  se contempla 2 m de tubería pvc.p y tres accesorios.</t>
  </si>
  <si>
    <t>PTO</t>
  </si>
  <si>
    <t>Tubería  pvc  rde  9  1/2"  (incluye  accesorios,  suministro,  transporte  e  instalación  de tubería y todo lo demás requerido para su correcta ejecución y fUndcionamiento)</t>
  </si>
  <si>
    <t>Punto hidraulico  1/2"   (incluye   suministro,   transporte,   instalación   de   tuberías,  registros, accesorios  y    todo    lo    requerido    para    la    correcta    ejecución    y  fUndcionamiento) conexión de agua fría a los aparatos en tubería PVC presión   a nivel de piso o  en tubería por muro hasta empalme a griferías. incluye tapón de  prueba  y  cámaras  de  aire,  tapón  de protección.  se contempla 2 m de tubería pvc.p y tres accesorios.</t>
  </si>
  <si>
    <t>Registros   / llave control 1"   (incluye   suministro,   transporte   e   instalación   de   accesorio   y  todo   lo  demás requerido para su correcta ejecución y funcionamiento)</t>
  </si>
  <si>
    <t>Suministro y instalación de tapa pararegistro plastica de 20x20 cm</t>
  </si>
  <si>
    <t xml:space="preserve">RED SANITARIA </t>
  </si>
  <si>
    <t>Tubería   pvc 4"   (incluye   suministro,   transporte   e   instalación   de   tubería   y   todo   lo  demás requerido para su correcta ejecución y fUndcionamiento)</t>
  </si>
  <si>
    <t>Punto  sanitario   pvc   2"    (incluye   suministro,    transporte,   instalación   de   tuberías,  registros, accesorios,  resanes  y   todo   lo   requerido   para   la   correcta   ejecución   y fUndcionamiento)</t>
  </si>
  <si>
    <t>Punto sanitario   pvc   3"    (incluye   suministro,    transporte,   instalación   de   tuberías,  registros, accesorios,   resanes   y   todo   lo   requerido   para   la   correcta   ejecución   y fUndcionamiento)</t>
  </si>
  <si>
    <t>Punto sanitario   pvc   4"    (incluye   suministro,    transporte,   instalación   de   tuberías,  registros, accesorios,   resanes   y   todo   lo   requerido   para   la   correcta   ejecución   y funcionamiento)</t>
  </si>
  <si>
    <t xml:space="preserve">MAMPOSTERIA Y REVOQUE </t>
  </si>
  <si>
    <t>Muro en placa de fibrocemento e = 10 mm o similar 2 caras incluye pintura</t>
  </si>
  <si>
    <t>Revoque impermeabilizado  liso en mortero 1:3 para muros interiores.e=2 cm</t>
  </si>
  <si>
    <t>Muro estructural en bloque de cemento de 0,14 x 0,19 x 0,39 m, no incluye refuerzo</t>
  </si>
  <si>
    <t xml:space="preserve">PISOS Y ENCHAPES </t>
  </si>
  <si>
    <t>Suminstro y aplicación de mortero para nivelación e=0,05m</t>
  </si>
  <si>
    <t>Suministro y aplicación de piso en Duropiso formato de 33 x 33 cm incluye boquilla.</t>
  </si>
  <si>
    <t>Suministro  e  instalación  de  enchape  blanco  pared  30x40  o  similar,  incluye boquilla, win.</t>
  </si>
  <si>
    <t xml:space="preserve">APARATOS SANITARIOS </t>
  </si>
  <si>
    <t xml:space="preserve">Suministro  e  instalación  de brida sanitaria </t>
  </si>
  <si>
    <t>Suministro  e  instalación  sanitario  blanco  institucional  taza   alongada,   altura   tradicional,   de   alta   eficiencia,   consumo   4.8lts   por   descarga,   con  asiento  sanitario  y conexión superior. (incluye kit válvula de descarga anti vandálica, con botón de accionamiento anti vandálico  metálico  cromado  y  juego  de  accesorios  de  conexión    superior    corona   o   similar)</t>
  </si>
  <si>
    <t>Suministro   e   instalación   de   Orinal   Gotta   Con   Grifería   Push   Anti   Vandálica   entrada  superior valvula, incluye desagüe, sifón y acople.</t>
  </si>
  <si>
    <t>Lavamanos corrido en acero inoxidable desarrollo de 1,2m, salpicadero de 10cm y babero de 60cm para baterías de baños, calibre 18. Incluye marcos y tapa frontales para almacenamiento de insumos de aseo.</t>
  </si>
  <si>
    <t>LAVAMANOS ESFERICOS PARA DISCAPACITADOS Fabricado en acero inoxidable tipo 304 cal. 20 de Con cuerpo esférico de 0.36 m de largo x 0.37 m de ancho x 0.16 m de alto con</t>
  </si>
  <si>
    <t>Grifería    para    Lavamanos    Institucional    de    Empotrar    Push    Pico    Expuesto    incluye  suministro  y  transporte  de  los   materiales,  válvula   de  regulación  (abasto) 1/2"  y todos los demás elementos necesarios para su correcta instalación y fUndcionamiento.</t>
  </si>
  <si>
    <t>Poceta de acero inoxidable de 0,60 x 0,40 m, incluye grifería, sifón de 2" y canastilla</t>
  </si>
  <si>
    <t xml:space="preserve">CARPINTERIA METALICA </t>
  </si>
  <si>
    <t>División en lámina de acero inoxidable Cal. 20, incluye fijaciones.</t>
  </si>
  <si>
    <t>Suministro  e  instalacion  de  Espejo  de  baño  recto  pulido  bisel,  borde  marco  interior  en  aluminio
6mm.</t>
  </si>
  <si>
    <t>Suministro e instalación de puerta batiente de: 1,2x 2.40 de altura, en vidrio superior y celosía fija de aire continuo en la parte inferior, cerradura yale L370, en aluminio anodizado color natural.</t>
  </si>
  <si>
    <t>Suministro e instalación de Celosía fija con sujeciones de aluminio y lamas orientables de aluminio, de 120 mm de ancho.</t>
  </si>
  <si>
    <t>Baranda en acero inoxidable  (tuberia 1 1/2")  para discapacitados</t>
  </si>
  <si>
    <t>Suministro e instalación de Baranda Tubular  2" (2 Hilos)  (m)</t>
  </si>
  <si>
    <t>ILUMINACION</t>
  </si>
  <si>
    <t>Salidas de iluminación, incluye cableado calibre 12  libre de halogenos, tubería EMT 1/2" y accesorios para su correcta instalación según NTC2050.</t>
  </si>
  <si>
    <t>Suministo e Instalación lámpara de tubo 2x18W 123cm colgante, incluye suministro, transporte, instalación, mano de obra y todo lo necesario para su correcto funcionamiento.</t>
  </si>
  <si>
    <t>Suministro e instalacion Sensor de Movimiento 360°.</t>
  </si>
  <si>
    <t>Salidas de interruptor, incluye cableado calibre 12 libre de halogenos, tubería EMT 1/2" y accesorios para su correcta instalación según NTC2050.</t>
  </si>
  <si>
    <t>ILUMINACION DE EMERGENCIA</t>
  </si>
  <si>
    <t>Salidas de iluminación de Emergencia, incluye cableado libre de halogenos, tubería EMT 1/2" y accesorios para su correcta instalación</t>
  </si>
  <si>
    <t>Suministro e instalacion luminaria de Emergencia con certificado de calidad vigente.</t>
  </si>
  <si>
    <t>TOMACORRIENTES</t>
  </si>
  <si>
    <t>Salidas de tomacorrientes, incluye cableado calibre 12  libre de halogenos, tubería EMT 1/2" y accesorios para su correcta instalación según NTC2050.</t>
  </si>
  <si>
    <t xml:space="preserve">Suministo e Instalación tomacorrientes 20A  certificado de calidad RETIE vigente. </t>
  </si>
  <si>
    <t xml:space="preserve">Suministo e Instalación tomacorrientes GFCI 20A  certificado de calidad RETIE vigente. </t>
  </si>
  <si>
    <t>TABLEROS ELECTRICOS</t>
  </si>
  <si>
    <t>Suministro e instalacion tablero bifasico 8 circuitos con protecciones monopolares 20 amperios.</t>
  </si>
  <si>
    <t>ALIMENTADOR</t>
  </si>
  <si>
    <t>Suministro e instalacion alimentador desde tablero ambiente de carnicos cable concentrico 2x8+8 XLPE a tablero zona bateria sanitaria.</t>
  </si>
  <si>
    <t>Suministro e instalacion proteccion de incrustar 2x40 amperios.</t>
  </si>
  <si>
    <t>Suministro e instalacion con brecha ducto PVC 1" profundidad 40 cm</t>
  </si>
  <si>
    <t>caja derivacion subterranea en concreto con tapa 30x30 recibo y entrega alimentador</t>
  </si>
  <si>
    <t>DISEÑO</t>
  </si>
  <si>
    <t>Diseño electrico con memorias de calculo diseño simplificado.</t>
  </si>
  <si>
    <t xml:space="preserve">CUBIERTA </t>
  </si>
  <si>
    <t>Suministro e instalación de teja arquitectonica calibre 28</t>
  </si>
  <si>
    <t xml:space="preserve">Suministro e instalación de Canal En Pvc 16x14cm </t>
  </si>
  <si>
    <t>RETIRO DE MATERIAL Y ASEO</t>
  </si>
  <si>
    <t>Retiro   de   escombros   (incluye   cargue,   retiro,   transporte   y   disposición   final   de escombros a sitio autorizado por la autoridad ambiental y/o autoridad territorial)</t>
  </si>
  <si>
    <t>Aseo final general en áreas intervenidas</t>
  </si>
  <si>
    <t xml:space="preserve">ACERO </t>
  </si>
  <si>
    <t>Kg</t>
  </si>
  <si>
    <t>TOTAL COSTO DIRECTO</t>
  </si>
  <si>
    <t>ADMINISTRACIÓN</t>
  </si>
  <si>
    <t>UTILIDAD</t>
  </si>
  <si>
    <t>IVA SOBRE UTILIDAD</t>
  </si>
  <si>
    <t>TOTAL</t>
  </si>
  <si>
    <t xml:space="preserve">FORMATO– PROPUESTA TÉCNICO – ECONÓMICA </t>
  </si>
  <si>
    <r>
      <t xml:space="preserve">Pereira, 11 de septiembre de 2025
</t>
    </r>
    <r>
      <rPr>
        <sz val="11"/>
        <rFont val="Arial"/>
        <family val="2"/>
      </rPr>
      <t xml:space="preserve">
Señores:
SERVICIO NACIONAL DE APRENDIZAJE –SENA
Regional Risaralda			
BEATRIZ EUGENIA RAMIREZ RESTREPO</t>
    </r>
    <r>
      <rPr>
        <sz val="11"/>
        <color rgb="FF000000"/>
        <rFont val="Arial"/>
        <family val="2"/>
      </rPr>
      <t xml:space="preserve"> identificada con cédula de ciudadanía No. 25,233,692 expedida en Villamaria Caldas</t>
    </r>
    <r>
      <rPr>
        <sz val="11"/>
        <rFont val="Arial"/>
        <family val="2"/>
      </rPr>
      <t>, en calidad de Proponente, me permito presentar propuesta técnico - económica dentro del proceso de SAMC-RSR-CASA-146-2025 cuyo objeto es: Realizar las obras de adecuación de las baterías sanitarias y cocineta en la sede El Lembo, de Centro Atención Sector Agropecuario, de la Regional Risaralda, en los siguientes términos:</t>
    </r>
  </si>
  <si>
    <t xml:space="preserve">NOMBRE DEL PROPONENTE: BEATRIZ EUGENIA RAMIREZ R.
CC 25.233.692
Dirección: Barrio Corales Cra23B No. 80-33
correo:beatrizrramirezr@gmail.com  
cel:3136830842
	</t>
  </si>
  <si>
    <r>
      <rPr>
        <sz val="11"/>
        <rFont val="Arial"/>
        <family val="2"/>
      </rPr>
      <t xml:space="preserve">
Igualmente, mediante la presente oferta certifico que dentro de la propuesta económica se encuentran incluidos todos los costos directos e indirectos con ocasión a la celebración del contrato.
La oferta presentada tiene una validez mínima de noventa (90) días
</t>
    </r>
    <r>
      <rPr>
        <sz val="11"/>
        <color rgb="FFFF0000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</si>
</sst>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"/>
    <numFmt numFmtId="165" formatCode="_-&quot;$&quot;* #,##0_-;\-&quot;$&quot;* #,##0_-;_-&quot;$&quot;* &quot;-&quot;_-;_-@_-"/>
    <numFmt numFmtId="166" formatCode="_-&quot;$&quot;\ * #,##0_-;\-&quot;$&quot;\ * #,##0_-;_-&quot;$&quot;\ * &quot;-&quot;??_-;_-@_-"/>
    <numFmt numFmtId="167" formatCode="_-* #,##0.0_-;\-* #,##0.0_-;_-* &quot;-&quot;??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rgb="FF000000"/>
      <name val="Times New Roman"/>
      <family val="1"/>
    </font>
    <font>
      <sz val="9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>
      <alignment vertical="center"/>
    </xf>
    <xf numFmtId="0" fontId="1" fillId="0" borderId="0"/>
  </cellStyleXfs>
  <cellXfs count="127">
    <xf numFmtId="0" fontId="0" fillId="0" borderId="0" xfId="0"/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166" fontId="4" fillId="0" borderId="0" xfId="0" applyNumberFormat="1" applyFont="1"/>
    <xf numFmtId="44" fontId="4" fillId="0" borderId="0" xfId="0" applyNumberFormat="1" applyFont="1"/>
    <xf numFmtId="0" fontId="7" fillId="0" borderId="0" xfId="0" applyFont="1" applyAlignment="1">
      <alignment vertical="center"/>
    </xf>
    <xf numFmtId="2" fontId="5" fillId="2" borderId="1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vertical="center" wrapText="1"/>
    </xf>
    <xf numFmtId="2" fontId="5" fillId="2" borderId="1" xfId="0" applyNumberFormat="1" applyFont="1" applyFill="1" applyBorder="1" applyAlignment="1">
      <alignment horizontal="center" vertical="center"/>
    </xf>
    <xf numFmtId="43" fontId="5" fillId="2" borderId="1" xfId="1" applyNumberFormat="1" applyFont="1" applyFill="1" applyBorder="1" applyAlignment="1">
      <alignment horizontal="center" wrapText="1"/>
    </xf>
    <xf numFmtId="165" fontId="5" fillId="2" borderId="1" xfId="3" applyFont="1" applyFill="1" applyBorder="1" applyAlignment="1">
      <alignment horizontal="right" vertical="center" wrapText="1"/>
    </xf>
    <xf numFmtId="44" fontId="5" fillId="2" borderId="1" xfId="3" applyNumberFormat="1" applyFont="1" applyFill="1" applyBorder="1" applyAlignment="1">
      <alignment horizontal="center" vertical="center" wrapText="1"/>
    </xf>
    <xf numFmtId="0" fontId="5" fillId="3" borderId="1" xfId="4" applyFont="1" applyFill="1" applyBorder="1" applyAlignment="1">
      <alignment horizontal="center" vertical="center" wrapText="1"/>
    </xf>
    <xf numFmtId="0" fontId="5" fillId="3" borderId="1" xfId="4" applyFont="1" applyFill="1" applyBorder="1" applyAlignment="1">
      <alignment vertical="center" wrapText="1"/>
    </xf>
    <xf numFmtId="43" fontId="5" fillId="3" borderId="1" xfId="4" applyNumberFormat="1" applyFont="1" applyFill="1" applyBorder="1" applyAlignment="1">
      <alignment horizontal="center" vertical="center" wrapText="1"/>
    </xf>
    <xf numFmtId="0" fontId="5" fillId="3" borderId="1" xfId="4" applyFont="1" applyFill="1" applyBorder="1" applyAlignment="1">
      <alignment horizontal="right" vertical="center" wrapText="1"/>
    </xf>
    <xf numFmtId="0" fontId="5" fillId="3" borderId="1" xfId="4" applyFont="1" applyFill="1" applyBorder="1" applyAlignment="1">
      <alignment horizontal="left" vertical="center" wrapText="1"/>
    </xf>
    <xf numFmtId="2" fontId="4" fillId="0" borderId="1" xfId="4" applyNumberFormat="1" applyFont="1" applyBorder="1" applyAlignment="1">
      <alignment horizontal="center" vertical="top" shrinkToFit="1"/>
    </xf>
    <xf numFmtId="0" fontId="4" fillId="0" borderId="1" xfId="4" applyFont="1" applyBorder="1" applyAlignment="1">
      <alignment vertical="top" wrapText="1"/>
    </xf>
    <xf numFmtId="0" fontId="4" fillId="0" borderId="1" xfId="4" applyFont="1" applyBorder="1" applyAlignment="1">
      <alignment horizontal="center" vertical="center" wrapText="1"/>
    </xf>
    <xf numFmtId="43" fontId="4" fillId="0" borderId="1" xfId="5" applyFont="1" applyBorder="1" applyAlignment="1">
      <alignment horizontal="center" vertical="center" wrapText="1"/>
    </xf>
    <xf numFmtId="166" fontId="4" fillId="0" borderId="1" xfId="6" applyNumberFormat="1" applyFont="1" applyBorder="1" applyAlignment="1">
      <alignment horizontal="right" vertical="center" wrapText="1"/>
    </xf>
    <xf numFmtId="166" fontId="4" fillId="0" borderId="1" xfId="6" applyNumberFormat="1" applyFont="1" applyBorder="1" applyAlignment="1">
      <alignment vertical="center" wrapText="1"/>
    </xf>
    <xf numFmtId="0" fontId="4" fillId="0" borderId="1" xfId="4" applyFont="1" applyBorder="1" applyAlignment="1">
      <alignment vertical="center" wrapText="1"/>
    </xf>
    <xf numFmtId="166" fontId="5" fillId="3" borderId="1" xfId="4" applyNumberFormat="1" applyFont="1" applyFill="1" applyBorder="1" applyAlignment="1">
      <alignment horizontal="left" vertical="center" wrapText="1"/>
    </xf>
    <xf numFmtId="0" fontId="4" fillId="0" borderId="1" xfId="4" applyFont="1" applyBorder="1" applyAlignment="1">
      <alignment horizontal="center" vertical="top" wrapText="1"/>
    </xf>
    <xf numFmtId="43" fontId="4" fillId="0" borderId="1" xfId="5" applyFont="1" applyFill="1" applyBorder="1" applyAlignment="1">
      <alignment horizontal="center" vertical="center" wrapText="1"/>
    </xf>
    <xf numFmtId="166" fontId="4" fillId="0" borderId="1" xfId="6" applyNumberFormat="1" applyFont="1" applyFill="1" applyBorder="1" applyAlignment="1">
      <alignment horizontal="right" vertical="center" wrapText="1"/>
    </xf>
    <xf numFmtId="166" fontId="4" fillId="0" borderId="1" xfId="6" applyNumberFormat="1" applyFont="1" applyFill="1" applyBorder="1" applyAlignment="1">
      <alignment vertical="center" wrapText="1"/>
    </xf>
    <xf numFmtId="43" fontId="5" fillId="3" borderId="1" xfId="5" applyFont="1" applyFill="1" applyBorder="1" applyAlignment="1">
      <alignment horizontal="center" vertical="center"/>
    </xf>
    <xf numFmtId="166" fontId="5" fillId="3" borderId="1" xfId="6" applyNumberFormat="1" applyFont="1" applyFill="1" applyBorder="1" applyAlignment="1">
      <alignment horizontal="right" vertical="center" wrapText="1"/>
    </xf>
    <xf numFmtId="166" fontId="5" fillId="3" borderId="1" xfId="6" applyNumberFormat="1" applyFont="1" applyFill="1" applyBorder="1" applyAlignment="1">
      <alignment vertical="center" wrapText="1"/>
    </xf>
    <xf numFmtId="43" fontId="4" fillId="0" borderId="1" xfId="5" applyFont="1" applyFill="1" applyBorder="1" applyAlignment="1">
      <alignment horizontal="center" vertical="center"/>
    </xf>
    <xf numFmtId="166" fontId="4" fillId="3" borderId="1" xfId="6" applyNumberFormat="1" applyFont="1" applyFill="1" applyBorder="1" applyAlignment="1">
      <alignment vertical="center" wrapText="1"/>
    </xf>
    <xf numFmtId="43" fontId="4" fillId="0" borderId="1" xfId="5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4" fillId="0" borderId="1" xfId="0" applyFont="1" applyBorder="1" applyAlignment="1">
      <alignment horizontal="center"/>
    </xf>
    <xf numFmtId="44" fontId="4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wrapText="1"/>
    </xf>
    <xf numFmtId="0" fontId="5" fillId="3" borderId="1" xfId="4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43" fontId="4" fillId="0" borderId="1" xfId="6" applyNumberFormat="1" applyFont="1" applyFill="1" applyBorder="1" applyAlignment="1">
      <alignment horizontal="center" vertical="center" wrapText="1"/>
    </xf>
    <xf numFmtId="43" fontId="4" fillId="0" borderId="1" xfId="6" applyNumberFormat="1" applyFont="1" applyBorder="1" applyAlignment="1">
      <alignment horizontal="center" vertical="center" wrapText="1"/>
    </xf>
    <xf numFmtId="0" fontId="4" fillId="0" borderId="2" xfId="4" applyFont="1" applyBorder="1" applyAlignment="1">
      <alignment vertical="top" wrapText="1"/>
    </xf>
    <xf numFmtId="0" fontId="4" fillId="0" borderId="2" xfId="4" applyFont="1" applyBorder="1" applyAlignment="1">
      <alignment horizontal="center" vertical="center" wrapText="1"/>
    </xf>
    <xf numFmtId="43" fontId="4" fillId="0" borderId="2" xfId="6" applyNumberFormat="1" applyFont="1" applyFill="1" applyBorder="1" applyAlignment="1">
      <alignment horizontal="center" vertical="center" wrapText="1"/>
    </xf>
    <xf numFmtId="166" fontId="4" fillId="0" borderId="2" xfId="6" applyNumberFormat="1" applyFont="1" applyBorder="1" applyAlignment="1">
      <alignment horizontal="right" vertical="center" wrapText="1"/>
    </xf>
    <xf numFmtId="0" fontId="5" fillId="3" borderId="1" xfId="0" applyFont="1" applyFill="1" applyBorder="1" applyAlignment="1">
      <alignment horizontal="center" vertical="top"/>
    </xf>
    <xf numFmtId="0" fontId="5" fillId="3" borderId="3" xfId="4" applyFont="1" applyFill="1" applyBorder="1" applyAlignment="1">
      <alignment vertical="top" wrapText="1"/>
    </xf>
    <xf numFmtId="0" fontId="5" fillId="3" borderId="4" xfId="0" applyFont="1" applyFill="1" applyBorder="1" applyAlignment="1">
      <alignment horizontal="center"/>
    </xf>
    <xf numFmtId="43" fontId="5" fillId="3" borderId="4" xfId="0" applyNumberFormat="1" applyFont="1" applyFill="1" applyBorder="1" applyAlignment="1">
      <alignment horizontal="center"/>
    </xf>
    <xf numFmtId="0" fontId="5" fillId="3" borderId="4" xfId="0" applyFont="1" applyFill="1" applyBorder="1" applyAlignment="1">
      <alignment horizontal="right"/>
    </xf>
    <xf numFmtId="166" fontId="5" fillId="3" borderId="5" xfId="0" applyNumberFormat="1" applyFont="1" applyFill="1" applyBorder="1"/>
    <xf numFmtId="43" fontId="4" fillId="0" borderId="2" xfId="5" applyFont="1" applyBorder="1" applyAlignment="1">
      <alignment horizontal="center" vertical="center"/>
    </xf>
    <xf numFmtId="166" fontId="4" fillId="0" borderId="2" xfId="6" applyNumberFormat="1" applyFont="1" applyBorder="1" applyAlignment="1">
      <alignment vertical="center" wrapText="1"/>
    </xf>
    <xf numFmtId="43" fontId="4" fillId="0" borderId="1" xfId="0" applyNumberFormat="1" applyFont="1" applyBorder="1" applyAlignment="1">
      <alignment horizontal="center"/>
    </xf>
    <xf numFmtId="0" fontId="4" fillId="4" borderId="1" xfId="4" applyFont="1" applyFill="1" applyBorder="1" applyAlignment="1">
      <alignment vertical="center" wrapText="1"/>
    </xf>
    <xf numFmtId="0" fontId="4" fillId="4" borderId="1" xfId="4" applyFont="1" applyFill="1" applyBorder="1" applyAlignment="1">
      <alignment horizontal="center" vertical="center" wrapText="1"/>
    </xf>
    <xf numFmtId="43" fontId="4" fillId="4" borderId="4" xfId="0" applyNumberFormat="1" applyFont="1" applyFill="1" applyBorder="1" applyAlignment="1">
      <alignment horizontal="center" vertical="center"/>
    </xf>
    <xf numFmtId="166" fontId="4" fillId="4" borderId="1" xfId="6" applyNumberFormat="1" applyFont="1" applyFill="1" applyBorder="1" applyAlignment="1">
      <alignment horizontal="right" vertical="center" wrapText="1"/>
    </xf>
    <xf numFmtId="166" fontId="4" fillId="4" borderId="1" xfId="6" applyNumberFormat="1" applyFont="1" applyFill="1" applyBorder="1" applyAlignment="1">
      <alignment vertical="center" wrapText="1"/>
    </xf>
    <xf numFmtId="43" fontId="4" fillId="0" borderId="1" xfId="5" applyFont="1" applyBorder="1" applyAlignment="1">
      <alignment vertical="center"/>
    </xf>
    <xf numFmtId="0" fontId="5" fillId="3" borderId="3" xfId="0" applyFont="1" applyFill="1" applyBorder="1"/>
    <xf numFmtId="0" fontId="4" fillId="0" borderId="2" xfId="4" applyFont="1" applyBorder="1" applyAlignment="1">
      <alignment horizontal="center" vertical="top" wrapText="1"/>
    </xf>
    <xf numFmtId="2" fontId="5" fillId="3" borderId="1" xfId="4" applyNumberFormat="1" applyFont="1" applyFill="1" applyBorder="1" applyAlignment="1">
      <alignment horizontal="center" vertical="top" shrinkToFit="1"/>
    </xf>
    <xf numFmtId="0" fontId="5" fillId="3" borderId="4" xfId="4" applyFont="1" applyFill="1" applyBorder="1" applyAlignment="1">
      <alignment horizontal="center" vertical="top" wrapText="1"/>
    </xf>
    <xf numFmtId="43" fontId="5" fillId="3" borderId="4" xfId="5" applyFont="1" applyFill="1" applyBorder="1" applyAlignment="1">
      <alignment horizontal="center" vertical="center"/>
    </xf>
    <xf numFmtId="166" fontId="5" fillId="3" borderId="4" xfId="6" applyNumberFormat="1" applyFont="1" applyFill="1" applyBorder="1" applyAlignment="1">
      <alignment horizontal="right" vertical="center" wrapText="1"/>
    </xf>
    <xf numFmtId="166" fontId="4" fillId="3" borderId="5" xfId="6" applyNumberFormat="1" applyFont="1" applyFill="1" applyBorder="1" applyAlignment="1">
      <alignment vertical="center" wrapText="1"/>
    </xf>
    <xf numFmtId="0" fontId="4" fillId="0" borderId="6" xfId="4" applyFont="1" applyBorder="1" applyAlignment="1">
      <alignment vertical="top" wrapText="1"/>
    </xf>
    <xf numFmtId="0" fontId="4" fillId="0" borderId="6" xfId="4" applyFont="1" applyBorder="1" applyAlignment="1">
      <alignment horizontal="center" vertical="top" wrapText="1"/>
    </xf>
    <xf numFmtId="166" fontId="4" fillId="0" borderId="0" xfId="0" applyNumberFormat="1" applyFont="1" applyAlignment="1">
      <alignment horizontal="right"/>
    </xf>
    <xf numFmtId="166" fontId="4" fillId="0" borderId="6" xfId="6" applyNumberFormat="1" applyFont="1" applyBorder="1" applyAlignment="1">
      <alignment vertical="center" wrapText="1"/>
    </xf>
    <xf numFmtId="0" fontId="4" fillId="0" borderId="7" xfId="4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 wrapText="1"/>
    </xf>
    <xf numFmtId="0" fontId="4" fillId="0" borderId="0" xfId="4" applyFont="1" applyAlignment="1">
      <alignment vertical="top" wrapText="1"/>
    </xf>
    <xf numFmtId="166" fontId="4" fillId="0" borderId="1" xfId="0" applyNumberFormat="1" applyFont="1" applyBorder="1" applyAlignment="1">
      <alignment horizontal="right"/>
    </xf>
    <xf numFmtId="0" fontId="4" fillId="0" borderId="1" xfId="7" applyFont="1" applyBorder="1" applyAlignment="1">
      <alignment vertical="top" wrapText="1"/>
    </xf>
    <xf numFmtId="1" fontId="5" fillId="3" borderId="1" xfId="4" applyNumberFormat="1" applyFont="1" applyFill="1" applyBorder="1" applyAlignment="1">
      <alignment horizontal="center" vertical="top" shrinkToFit="1"/>
    </xf>
    <xf numFmtId="166" fontId="5" fillId="3" borderId="5" xfId="6" applyNumberFormat="1" applyFont="1" applyFill="1" applyBorder="1" applyAlignment="1">
      <alignment vertical="center" wrapText="1"/>
    </xf>
    <xf numFmtId="43" fontId="4" fillId="0" borderId="2" xfId="5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166" fontId="5" fillId="3" borderId="5" xfId="4" applyNumberFormat="1" applyFont="1" applyFill="1" applyBorder="1" applyAlignment="1">
      <alignment horizontal="left" vertical="top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6" fontId="5" fillId="3" borderId="3" xfId="6" applyNumberFormat="1" applyFont="1" applyFill="1" applyBorder="1" applyAlignment="1">
      <alignment horizontal="left" vertical="center" wrapText="1"/>
    </xf>
    <xf numFmtId="0" fontId="4" fillId="3" borderId="4" xfId="0" applyFont="1" applyFill="1" applyBorder="1"/>
    <xf numFmtId="2" fontId="4" fillId="0" borderId="3" xfId="4" applyNumberFormat="1" applyFont="1" applyBorder="1" applyAlignment="1">
      <alignment horizontal="center" vertical="top" shrinkToFit="1"/>
    </xf>
    <xf numFmtId="43" fontId="4" fillId="0" borderId="6" xfId="5" applyFont="1" applyBorder="1" applyAlignment="1">
      <alignment horizontal="center" vertical="center"/>
    </xf>
    <xf numFmtId="166" fontId="4" fillId="0" borderId="8" xfId="6" applyNumberFormat="1" applyFont="1" applyBorder="1" applyAlignment="1">
      <alignment vertical="center" wrapText="1"/>
    </xf>
    <xf numFmtId="44" fontId="4" fillId="0" borderId="1" xfId="6" applyFont="1" applyBorder="1" applyAlignment="1">
      <alignment vertical="center" wrapText="1"/>
    </xf>
    <xf numFmtId="0" fontId="4" fillId="0" borderId="8" xfId="4" applyFont="1" applyBorder="1" applyAlignment="1">
      <alignment vertical="top" wrapText="1"/>
    </xf>
    <xf numFmtId="0" fontId="4" fillId="0" borderId="8" xfId="0" applyFont="1" applyBorder="1" applyAlignment="1">
      <alignment horizontal="center" vertical="center" wrapText="1"/>
    </xf>
    <xf numFmtId="43" fontId="4" fillId="0" borderId="8" xfId="5" applyFont="1" applyBorder="1" applyAlignment="1">
      <alignment horizontal="center" vertical="center"/>
    </xf>
    <xf numFmtId="166" fontId="4" fillId="0" borderId="8" xfId="6" applyNumberFormat="1" applyFont="1" applyBorder="1" applyAlignment="1">
      <alignment horizontal="right" vertical="center" wrapText="1"/>
    </xf>
    <xf numFmtId="39" fontId="4" fillId="0" borderId="1" xfId="0" applyNumberFormat="1" applyFont="1" applyBorder="1"/>
    <xf numFmtId="0" fontId="4" fillId="0" borderId="1" xfId="0" applyFont="1" applyBorder="1"/>
    <xf numFmtId="0" fontId="5" fillId="3" borderId="1" xfId="4" applyFont="1" applyFill="1" applyBorder="1" applyAlignment="1">
      <alignment vertical="top" wrapText="1"/>
    </xf>
    <xf numFmtId="167" fontId="4" fillId="0" borderId="1" xfId="5" applyNumberFormat="1" applyFont="1" applyBorder="1" applyAlignment="1">
      <alignment horizontal="center" vertical="center"/>
    </xf>
    <xf numFmtId="0" fontId="4" fillId="3" borderId="1" xfId="4" applyFont="1" applyFill="1" applyBorder="1" applyAlignment="1">
      <alignment horizontal="center" vertical="center" wrapText="1"/>
    </xf>
    <xf numFmtId="167" fontId="4" fillId="3" borderId="1" xfId="5" applyNumberFormat="1" applyFont="1" applyFill="1" applyBorder="1" applyAlignment="1">
      <alignment horizontal="center" vertical="center"/>
    </xf>
    <xf numFmtId="166" fontId="4" fillId="3" borderId="1" xfId="6" applyNumberFormat="1" applyFont="1" applyFill="1" applyBorder="1" applyAlignment="1">
      <alignment horizontal="right" vertical="center" wrapText="1"/>
    </xf>
    <xf numFmtId="39" fontId="4" fillId="0" borderId="1" xfId="4" applyNumberFormat="1" applyFont="1" applyBorder="1" applyAlignment="1">
      <alignment vertical="top" wrapText="1"/>
    </xf>
    <xf numFmtId="0" fontId="4" fillId="0" borderId="1" xfId="4" applyFont="1" applyBorder="1" applyAlignment="1">
      <alignment horizontal="right" vertical="center" wrapText="1"/>
    </xf>
    <xf numFmtId="166" fontId="5" fillId="0" borderId="1" xfId="4" applyNumberFormat="1" applyFont="1" applyBorder="1" applyAlignment="1">
      <alignment vertical="top" wrapText="1"/>
    </xf>
    <xf numFmtId="10" fontId="5" fillId="0" borderId="1" xfId="2" applyNumberFormat="1" applyFont="1" applyFill="1" applyBorder="1" applyAlignment="1">
      <alignment horizontal="right" vertical="top" shrinkToFit="1"/>
    </xf>
    <xf numFmtId="9" fontId="5" fillId="0" borderId="1" xfId="2" applyFont="1" applyBorder="1" applyAlignment="1">
      <alignment horizontal="right" vertical="center" shrinkToFit="1"/>
    </xf>
    <xf numFmtId="9" fontId="5" fillId="0" borderId="1" xfId="2" applyFont="1" applyBorder="1" applyAlignment="1">
      <alignment horizontal="right" vertical="top" wrapText="1"/>
    </xf>
    <xf numFmtId="0" fontId="4" fillId="5" borderId="1" xfId="4" applyFont="1" applyFill="1" applyBorder="1" applyAlignment="1">
      <alignment horizontal="right" vertical="center" wrapText="1"/>
    </xf>
    <xf numFmtId="166" fontId="5" fillId="5" borderId="1" xfId="4" applyNumberFormat="1" applyFont="1" applyFill="1" applyBorder="1" applyAlignment="1">
      <alignment vertical="top" wrapText="1"/>
    </xf>
    <xf numFmtId="164" fontId="4" fillId="0" borderId="0" xfId="0" applyNumberFormat="1" applyFont="1" applyAlignment="1">
      <alignment horizontal="center" vertical="top"/>
    </xf>
    <xf numFmtId="0" fontId="4" fillId="0" borderId="0" xfId="0" applyFont="1" applyAlignment="1">
      <alignment horizontal="center"/>
    </xf>
    <xf numFmtId="43" fontId="4" fillId="0" borderId="0" xfId="0" applyNumberFormat="1" applyFont="1" applyAlignment="1">
      <alignment horizontal="center"/>
    </xf>
    <xf numFmtId="0" fontId="4" fillId="0" borderId="0" xfId="0" applyFont="1" applyAlignment="1">
      <alignment horizontal="right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1" fontId="9" fillId="0" borderId="0" xfId="0" applyNumberFormat="1" applyFont="1" applyAlignment="1">
      <alignment horizontal="left" vertical="center" wrapText="1"/>
    </xf>
    <xf numFmtId="0" fontId="5" fillId="0" borderId="1" xfId="4" applyFont="1" applyBorder="1" applyAlignment="1">
      <alignment horizontal="right" vertical="top" wrapText="1"/>
    </xf>
    <xf numFmtId="0" fontId="5" fillId="0" borderId="3" xfId="4" applyFont="1" applyBorder="1" applyAlignment="1">
      <alignment horizontal="right" vertical="top" wrapText="1"/>
    </xf>
    <xf numFmtId="0" fontId="5" fillId="0" borderId="4" xfId="4" applyFont="1" applyBorder="1" applyAlignment="1">
      <alignment horizontal="right" vertical="top" wrapText="1"/>
    </xf>
    <xf numFmtId="0" fontId="5" fillId="0" borderId="5" xfId="4" applyFont="1" applyBorder="1" applyAlignment="1">
      <alignment horizontal="right" vertical="top" wrapText="1"/>
    </xf>
    <xf numFmtId="0" fontId="5" fillId="5" borderId="1" xfId="4" applyFont="1" applyFill="1" applyBorder="1" applyAlignment="1">
      <alignment horizontal="right" vertical="top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</cellXfs>
  <cellStyles count="9">
    <cellStyle name="Millares 3 2" xfId="5" xr:uid="{7C164178-5AAE-4C51-AB1D-078F3A6F591B}"/>
    <cellStyle name="Moneda" xfId="1" builtinId="4"/>
    <cellStyle name="Moneda [0] 2" xfId="3" xr:uid="{76DDF511-E9A7-455F-BC99-A877B3A284F0}"/>
    <cellStyle name="Moneda 4 2" xfId="6" xr:uid="{DD98DD12-260A-4193-B2D9-7BF32B97B577}"/>
    <cellStyle name="Normal" xfId="0" builtinId="0"/>
    <cellStyle name="Normal 2" xfId="7" xr:uid="{BD6468F3-E7E5-4921-BD97-95890C689E69}"/>
    <cellStyle name="Normal 2 2" xfId="8" xr:uid="{268C6A8E-7340-4FAC-A459-48742F62EFCB}"/>
    <cellStyle name="Normal 3" xfId="4" xr:uid="{DCD9BAA3-B569-4EE5-8828-2F0695570D8F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112</xdr:row>
      <xdr:rowOff>169333</xdr:rowOff>
    </xdr:from>
    <xdr:to>
      <xdr:col>2</xdr:col>
      <xdr:colOff>2045008</xdr:colOff>
      <xdr:row>113</xdr:row>
      <xdr:rowOff>172720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F2DC36B-02C1-4A7F-909E-BBB2127D94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562800"/>
          <a:ext cx="2917075" cy="655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ena4-my.sharepoint.com/personal/vduquem_sena_edu_co/Documents/CONTRATACION%202025/SELECCION%20ABREVIADA/MENOR%20CUANT&#205;A/BATERIAS%20SANITARIAS/SOLICITUD/ESPECIFICACIONES%20TECNICAS%20BATERIAS%20LEMBO%20.xlsx" TargetMode="External"/><Relationship Id="rId1" Type="http://schemas.openxmlformats.org/officeDocument/2006/relationships/externalLinkPath" Target="https://sena4-my.sharepoint.com/personal/vduquem_sena_edu_co/Documents/CONTRATACION%202025/SELECCION%20ABREVIADA/MENOR%20CUANT&#205;A/BATERIAS%20SANITARIAS/SOLICITUD/ESPECIFICACIONES%20TECNICAS%20BATERIAS%20LEMBO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PTO BATER"/>
      <sheetName val="E.T"/>
      <sheetName val="GUIA"/>
      <sheetName val="MEMORIAS DE CALCULO"/>
      <sheetName val="APU S"/>
      <sheetName val="AU proceso"/>
      <sheetName val="REFERENCIA"/>
    </sheetNames>
    <sheetDataSet>
      <sheetData sheetId="0"/>
      <sheetData sheetId="1"/>
      <sheetData sheetId="2"/>
      <sheetData sheetId="3">
        <row r="11">
          <cell r="H11">
            <v>39.338000000000001</v>
          </cell>
        </row>
      </sheetData>
      <sheetData sheetId="4">
        <row r="56">
          <cell r="C56" t="str">
            <v>Desmonte techo de fibrocemento, incluye desmonte de estructura metálica</v>
          </cell>
        </row>
        <row r="96">
          <cell r="C96" t="str">
            <v>Columneta de amarre de 0,20x0,10m en concreto de 20,7 Mpa (3000 PSI) , no incluye refuerzo</v>
          </cell>
        </row>
        <row r="113">
          <cell r="C113" t="str">
            <v>Caja de inspección de 0,60 x 0,60 x 0,60 m en concreto de 17,2 Mpa, tapa reforzada en concreto de 20,7 Mpa</v>
          </cell>
        </row>
        <row r="124">
          <cell r="C124" t="str">
            <v>Alfajía en concreto de 20,7 Mpa para remate de muro, incluye refuerzo y corta gotera</v>
          </cell>
        </row>
        <row r="223">
          <cell r="C223" t="str">
            <v>Suministro- e instalacion de  rejilla sifon antiolor acero inoxidable.</v>
          </cell>
        </row>
        <row r="227">
          <cell r="C227" t="str">
            <v>Tubería   pvc 6"   (incluye   suministro,   transporte   e   instalación   de   tubería   y   todo   lo  demás requerido para su correcta ejecución y funcionamiento)</v>
          </cell>
        </row>
        <row r="235">
          <cell r="C235" t="str">
            <v>Muro en ladrillo farol pandereta e = 0,12 m</v>
          </cell>
        </row>
        <row r="509">
          <cell r="C509" t="str">
            <v>Suministro e instalación de perfil metalico tipo c calibre 16</v>
          </cell>
        </row>
        <row r="544">
          <cell r="C544" t="str">
            <v>Acero de refuerzo Fy: 42 Mpa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A566B-02AB-4D63-8565-57CF40E40B52}">
  <dimension ref="A1:G114"/>
  <sheetViews>
    <sheetView tabSelected="1" view="pageBreakPreview" zoomScale="90" zoomScaleNormal="90" zoomScaleSheetLayoutView="90" workbookViewId="0">
      <selection activeCell="H107" sqref="H107"/>
    </sheetView>
  </sheetViews>
  <sheetFormatPr baseColWidth="10" defaultColWidth="46.33203125" defaultRowHeight="13.8" x14ac:dyDescent="0.25"/>
  <cols>
    <col min="1" max="1" width="3.33203125" style="1" customWidth="1"/>
    <col min="2" max="2" width="9.33203125" style="113" bestFit="1" customWidth="1"/>
    <col min="3" max="3" width="74.5546875" style="1" customWidth="1"/>
    <col min="4" max="4" width="6.44140625" style="114" bestFit="1" customWidth="1"/>
    <col min="5" max="5" width="13.88671875" style="115" bestFit="1" customWidth="1"/>
    <col min="6" max="6" width="15.5546875" style="116" customWidth="1"/>
    <col min="7" max="7" width="20.33203125" style="1" bestFit="1" customWidth="1"/>
    <col min="8" max="16384" width="46.33203125" style="1"/>
  </cols>
  <sheetData>
    <row r="1" spans="1:7" s="6" customFormat="1" ht="15" customHeight="1" x14ac:dyDescent="0.3">
      <c r="A1" s="118" t="s">
        <v>101</v>
      </c>
      <c r="B1" s="118"/>
      <c r="C1" s="118"/>
      <c r="D1" s="118"/>
      <c r="E1" s="118"/>
      <c r="F1" s="118"/>
      <c r="G1" s="118"/>
    </row>
    <row r="2" spans="1:7" s="6" customFormat="1" ht="15" customHeight="1" x14ac:dyDescent="0.3"/>
    <row r="3" spans="1:7" s="6" customFormat="1" ht="15" customHeight="1" x14ac:dyDescent="0.3">
      <c r="A3" s="117" t="s">
        <v>102</v>
      </c>
      <c r="B3" s="117"/>
      <c r="C3" s="117"/>
      <c r="D3" s="117"/>
      <c r="E3" s="117"/>
      <c r="F3" s="117"/>
      <c r="G3" s="117"/>
    </row>
    <row r="4" spans="1:7" s="6" customFormat="1" ht="15" customHeight="1" x14ac:dyDescent="0.3">
      <c r="A4" s="117"/>
      <c r="B4" s="117"/>
      <c r="C4" s="117"/>
      <c r="D4" s="117"/>
      <c r="E4" s="117"/>
      <c r="F4" s="117"/>
      <c r="G4" s="117"/>
    </row>
    <row r="5" spans="1:7" s="6" customFormat="1" ht="15" customHeight="1" x14ac:dyDescent="0.3">
      <c r="A5" s="117"/>
      <c r="B5" s="117"/>
      <c r="C5" s="117"/>
      <c r="D5" s="117"/>
      <c r="E5" s="117"/>
      <c r="F5" s="117"/>
      <c r="G5" s="117"/>
    </row>
    <row r="6" spans="1:7" s="6" customFormat="1" ht="15" customHeight="1" x14ac:dyDescent="0.3">
      <c r="A6" s="117"/>
      <c r="B6" s="117"/>
      <c r="C6" s="117"/>
      <c r="D6" s="117"/>
      <c r="E6" s="117"/>
      <c r="F6" s="117"/>
      <c r="G6" s="117"/>
    </row>
    <row r="7" spans="1:7" s="6" customFormat="1" ht="15" customHeight="1" x14ac:dyDescent="0.3">
      <c r="A7" s="117"/>
      <c r="B7" s="117"/>
      <c r="C7" s="117"/>
      <c r="D7" s="117"/>
      <c r="E7" s="117"/>
      <c r="F7" s="117"/>
      <c r="G7" s="117"/>
    </row>
    <row r="8" spans="1:7" s="6" customFormat="1" ht="15" customHeight="1" x14ac:dyDescent="0.3">
      <c r="A8" s="117"/>
      <c r="B8" s="117"/>
      <c r="C8" s="117"/>
      <c r="D8" s="117"/>
      <c r="E8" s="117"/>
      <c r="F8" s="117"/>
      <c r="G8" s="117"/>
    </row>
    <row r="9" spans="1:7" s="6" customFormat="1" ht="71.25" customHeight="1" x14ac:dyDescent="0.3">
      <c r="A9" s="117"/>
      <c r="B9" s="117"/>
      <c r="C9" s="117"/>
      <c r="D9" s="117"/>
      <c r="E9" s="117"/>
      <c r="F9" s="117"/>
      <c r="G9" s="117"/>
    </row>
    <row r="11" spans="1:7" x14ac:dyDescent="0.25">
      <c r="B11" s="7" t="s">
        <v>0</v>
      </c>
      <c r="C11" s="8" t="s">
        <v>1</v>
      </c>
      <c r="D11" s="9" t="s">
        <v>2</v>
      </c>
      <c r="E11" s="10" t="s">
        <v>3</v>
      </c>
      <c r="F11" s="11" t="s">
        <v>4</v>
      </c>
      <c r="G11" s="12" t="s">
        <v>5</v>
      </c>
    </row>
    <row r="12" spans="1:7" x14ac:dyDescent="0.25">
      <c r="B12" s="13">
        <v>1</v>
      </c>
      <c r="C12" s="14" t="s">
        <v>6</v>
      </c>
      <c r="D12" s="13"/>
      <c r="E12" s="15"/>
      <c r="F12" s="16"/>
      <c r="G12" s="17"/>
    </row>
    <row r="13" spans="1:7" x14ac:dyDescent="0.25">
      <c r="B13" s="18">
        <v>1.1000000000000001</v>
      </c>
      <c r="C13" s="19" t="s">
        <v>7</v>
      </c>
      <c r="D13" s="20" t="s">
        <v>8</v>
      </c>
      <c r="E13" s="21">
        <v>39.340000000000003</v>
      </c>
      <c r="F13" s="22">
        <v>3500</v>
      </c>
      <c r="G13" s="23">
        <f>E13*F13</f>
        <v>137690</v>
      </c>
    </row>
    <row r="14" spans="1:7" s="2" customFormat="1" x14ac:dyDescent="0.3">
      <c r="B14" s="18">
        <v>1</v>
      </c>
      <c r="C14" s="24" t="s">
        <v>9</v>
      </c>
      <c r="D14" s="20" t="s">
        <v>10</v>
      </c>
      <c r="E14" s="21">
        <v>56</v>
      </c>
      <c r="F14" s="22">
        <v>12100</v>
      </c>
      <c r="G14" s="23">
        <f>E14*F14</f>
        <v>677600</v>
      </c>
    </row>
    <row r="15" spans="1:7" x14ac:dyDescent="0.25">
      <c r="B15" s="13">
        <v>2</v>
      </c>
      <c r="C15" s="14" t="s">
        <v>11</v>
      </c>
      <c r="D15" s="13"/>
      <c r="E15" s="15"/>
      <c r="F15" s="16"/>
      <c r="G15" s="25"/>
    </row>
    <row r="16" spans="1:7" x14ac:dyDescent="0.25">
      <c r="B16" s="18">
        <v>2.1</v>
      </c>
      <c r="C16" s="19" t="s">
        <v>12</v>
      </c>
      <c r="D16" s="26" t="s">
        <v>8</v>
      </c>
      <c r="E16" s="21">
        <v>4</v>
      </c>
      <c r="F16" s="22">
        <v>13100</v>
      </c>
      <c r="G16" s="23">
        <f t="shared" ref="G16:G22" si="0">E16*F16</f>
        <v>52400</v>
      </c>
    </row>
    <row r="17" spans="2:7" x14ac:dyDescent="0.25">
      <c r="B17" s="18">
        <v>2.2000000000000002</v>
      </c>
      <c r="C17" s="19" t="s">
        <v>13</v>
      </c>
      <c r="D17" s="26" t="s">
        <v>10</v>
      </c>
      <c r="E17" s="21">
        <v>49.2</v>
      </c>
      <c r="F17" s="22">
        <v>12000</v>
      </c>
      <c r="G17" s="23">
        <f t="shared" si="0"/>
        <v>590400</v>
      </c>
    </row>
    <row r="18" spans="2:7" x14ac:dyDescent="0.25">
      <c r="B18" s="18">
        <v>2.2999999999999998</v>
      </c>
      <c r="C18" s="19" t="s">
        <v>14</v>
      </c>
      <c r="D18" s="26" t="s">
        <v>8</v>
      </c>
      <c r="E18" s="21">
        <v>26.53</v>
      </c>
      <c r="F18" s="22">
        <v>13500</v>
      </c>
      <c r="G18" s="23">
        <f t="shared" si="0"/>
        <v>358155</v>
      </c>
    </row>
    <row r="19" spans="2:7" x14ac:dyDescent="0.25">
      <c r="B19" s="18">
        <v>2.4</v>
      </c>
      <c r="C19" s="19" t="s">
        <v>15</v>
      </c>
      <c r="D19" s="26" t="s">
        <v>2</v>
      </c>
      <c r="E19" s="21">
        <v>3</v>
      </c>
      <c r="F19" s="22">
        <v>18500</v>
      </c>
      <c r="G19" s="23">
        <f t="shared" si="0"/>
        <v>55500</v>
      </c>
    </row>
    <row r="20" spans="2:7" x14ac:dyDescent="0.25">
      <c r="B20" s="18">
        <v>2.5</v>
      </c>
      <c r="C20" s="19" t="s">
        <v>16</v>
      </c>
      <c r="D20" s="26" t="s">
        <v>8</v>
      </c>
      <c r="E20" s="27">
        <v>15.440000000000001</v>
      </c>
      <c r="F20" s="28">
        <v>18862</v>
      </c>
      <c r="G20" s="29">
        <f t="shared" si="0"/>
        <v>291229.28000000003</v>
      </c>
    </row>
    <row r="21" spans="2:7" x14ac:dyDescent="0.25">
      <c r="B21" s="18">
        <v>2.6</v>
      </c>
      <c r="C21" s="19" t="s">
        <v>17</v>
      </c>
      <c r="D21" s="26" t="s">
        <v>10</v>
      </c>
      <c r="E21" s="21">
        <v>10</v>
      </c>
      <c r="F21" s="22">
        <v>4000</v>
      </c>
      <c r="G21" s="23">
        <f t="shared" si="0"/>
        <v>40000</v>
      </c>
    </row>
    <row r="22" spans="2:7" x14ac:dyDescent="0.25">
      <c r="B22" s="18">
        <v>2.7</v>
      </c>
      <c r="C22" s="19" t="str">
        <f>+'[1]APU S'!C56</f>
        <v>Desmonte techo de fibrocemento, incluye desmonte de estructura metálica</v>
      </c>
      <c r="D22" s="26" t="s">
        <v>8</v>
      </c>
      <c r="E22" s="21">
        <v>40.94</v>
      </c>
      <c r="F22" s="22">
        <v>24500</v>
      </c>
      <c r="G22" s="23">
        <f t="shared" si="0"/>
        <v>1003030</v>
      </c>
    </row>
    <row r="23" spans="2:7" x14ac:dyDescent="0.25">
      <c r="B23" s="13">
        <v>3</v>
      </c>
      <c r="C23" s="14" t="s">
        <v>18</v>
      </c>
      <c r="D23" s="13"/>
      <c r="E23" s="30"/>
      <c r="F23" s="31"/>
      <c r="G23" s="32"/>
    </row>
    <row r="24" spans="2:7" x14ac:dyDescent="0.25">
      <c r="B24" s="18">
        <v>3.1</v>
      </c>
      <c r="C24" s="24" t="s">
        <v>19</v>
      </c>
      <c r="D24" s="20" t="s">
        <v>20</v>
      </c>
      <c r="E24" s="33">
        <v>8.870000000000001</v>
      </c>
      <c r="F24" s="22">
        <v>45800</v>
      </c>
      <c r="G24" s="23">
        <f>E24*F24</f>
        <v>406246.00000000006</v>
      </c>
    </row>
    <row r="25" spans="2:7" x14ac:dyDescent="0.25">
      <c r="B25" s="13">
        <v>4</v>
      </c>
      <c r="C25" s="14" t="s">
        <v>21</v>
      </c>
      <c r="D25" s="13"/>
      <c r="E25" s="30"/>
      <c r="F25" s="31"/>
      <c r="G25" s="34"/>
    </row>
    <row r="26" spans="2:7" x14ac:dyDescent="0.25">
      <c r="B26" s="18" t="s">
        <v>22</v>
      </c>
      <c r="C26" s="24" t="s">
        <v>23</v>
      </c>
      <c r="D26" s="20" t="s">
        <v>24</v>
      </c>
      <c r="E26" s="33">
        <v>1</v>
      </c>
      <c r="F26" s="28">
        <v>2750000</v>
      </c>
      <c r="G26" s="29">
        <f t="shared" ref="G26:G34" si="1">E26*F26</f>
        <v>2750000</v>
      </c>
    </row>
    <row r="27" spans="2:7" ht="27.6" x14ac:dyDescent="0.25">
      <c r="B27" s="18">
        <v>4.0999999999999996</v>
      </c>
      <c r="C27" s="24" t="s">
        <v>25</v>
      </c>
      <c r="D27" s="20" t="s">
        <v>8</v>
      </c>
      <c r="E27" s="33">
        <v>5.120000000000001</v>
      </c>
      <c r="F27" s="28">
        <v>41000</v>
      </c>
      <c r="G27" s="29">
        <f t="shared" si="1"/>
        <v>209920.00000000003</v>
      </c>
    </row>
    <row r="28" spans="2:7" x14ac:dyDescent="0.25">
      <c r="B28" s="18">
        <v>4.2</v>
      </c>
      <c r="C28" s="24" t="s">
        <v>26</v>
      </c>
      <c r="D28" s="20" t="s">
        <v>20</v>
      </c>
      <c r="E28" s="35">
        <v>1.02</v>
      </c>
      <c r="F28" s="22">
        <v>825000</v>
      </c>
      <c r="G28" s="23">
        <f t="shared" si="1"/>
        <v>841500</v>
      </c>
    </row>
    <row r="29" spans="2:7" ht="27.6" x14ac:dyDescent="0.25">
      <c r="B29" s="18">
        <v>4.3</v>
      </c>
      <c r="C29" s="24" t="s">
        <v>27</v>
      </c>
      <c r="D29" s="20" t="s">
        <v>10</v>
      </c>
      <c r="E29" s="35">
        <v>0.64</v>
      </c>
      <c r="F29" s="22">
        <v>680000</v>
      </c>
      <c r="G29" s="23">
        <f t="shared" si="1"/>
        <v>435200</v>
      </c>
    </row>
    <row r="30" spans="2:7" ht="27.6" x14ac:dyDescent="0.25">
      <c r="B30" s="18">
        <v>4.4000000000000004</v>
      </c>
      <c r="C30" s="24" t="s">
        <v>28</v>
      </c>
      <c r="D30" s="20" t="s">
        <v>10</v>
      </c>
      <c r="E30" s="35">
        <v>29.22</v>
      </c>
      <c r="F30" s="22">
        <v>65000</v>
      </c>
      <c r="G30" s="23">
        <f t="shared" si="1"/>
        <v>1899300</v>
      </c>
    </row>
    <row r="31" spans="2:7" ht="27.6" x14ac:dyDescent="0.25">
      <c r="B31" s="18">
        <v>4.5</v>
      </c>
      <c r="C31" s="36" t="str">
        <f>+'[1]APU S'!C96</f>
        <v>Columneta de amarre de 0,20x0,10m en concreto de 20,7 Mpa (3000 PSI) , no incluye refuerzo</v>
      </c>
      <c r="D31" s="37" t="s">
        <v>10</v>
      </c>
      <c r="E31" s="35">
        <v>25.6</v>
      </c>
      <c r="F31" s="38">
        <v>57000</v>
      </c>
      <c r="G31" s="29">
        <f t="shared" si="1"/>
        <v>1459200</v>
      </c>
    </row>
    <row r="32" spans="2:7" x14ac:dyDescent="0.25">
      <c r="B32" s="18">
        <v>4.5999999999999996</v>
      </c>
      <c r="C32" s="24" t="s">
        <v>29</v>
      </c>
      <c r="D32" s="20" t="s">
        <v>8</v>
      </c>
      <c r="E32" s="35">
        <v>50.98</v>
      </c>
      <c r="F32" s="38">
        <v>97000</v>
      </c>
      <c r="G32" s="29">
        <f t="shared" si="1"/>
        <v>4945060</v>
      </c>
    </row>
    <row r="33" spans="1:7" ht="27.6" x14ac:dyDescent="0.25">
      <c r="A33" s="1" t="s">
        <v>30</v>
      </c>
      <c r="B33" s="18">
        <v>4.7</v>
      </c>
      <c r="C33" s="24" t="str">
        <f>+'[1]APU S'!C113</f>
        <v>Caja de inspección de 0,60 x 0,60 x 0,60 m en concreto de 17,2 Mpa, tapa reforzada en concreto de 20,7 Mpa</v>
      </c>
      <c r="D33" s="20" t="s">
        <v>2</v>
      </c>
      <c r="E33" s="35">
        <v>4</v>
      </c>
      <c r="F33" s="38">
        <v>415000</v>
      </c>
      <c r="G33" s="29">
        <f t="shared" si="1"/>
        <v>1660000</v>
      </c>
    </row>
    <row r="34" spans="1:7" ht="27.6" x14ac:dyDescent="0.25">
      <c r="B34" s="18">
        <v>4.8</v>
      </c>
      <c r="C34" s="39" t="str">
        <f>+'[1]APU S'!C124</f>
        <v>Alfajía en concreto de 20,7 Mpa para remate de muro, incluye refuerzo y corta gotera</v>
      </c>
      <c r="D34" s="37" t="s">
        <v>10</v>
      </c>
      <c r="E34" s="35">
        <v>36</v>
      </c>
      <c r="F34" s="38">
        <v>61000</v>
      </c>
      <c r="G34" s="29">
        <f t="shared" si="1"/>
        <v>2196000</v>
      </c>
    </row>
    <row r="35" spans="1:7" x14ac:dyDescent="0.25">
      <c r="B35" s="40">
        <v>5</v>
      </c>
      <c r="C35" s="14" t="s">
        <v>31</v>
      </c>
      <c r="D35" s="13"/>
      <c r="E35" s="15"/>
      <c r="F35" s="16"/>
      <c r="G35" s="25"/>
    </row>
    <row r="36" spans="1:7" ht="41.4" x14ac:dyDescent="0.25">
      <c r="B36" s="41">
        <v>5.0999999999999996</v>
      </c>
      <c r="C36" s="19" t="s">
        <v>32</v>
      </c>
      <c r="D36" s="20" t="s">
        <v>10</v>
      </c>
      <c r="E36" s="42">
        <v>23.4</v>
      </c>
      <c r="F36" s="22">
        <v>16100</v>
      </c>
      <c r="G36" s="22">
        <f t="shared" ref="G36:G41" si="2">E36*F36</f>
        <v>376740</v>
      </c>
    </row>
    <row r="37" spans="1:7" ht="82.8" x14ac:dyDescent="0.25">
      <c r="B37" s="41">
        <v>5.2</v>
      </c>
      <c r="C37" s="19" t="s">
        <v>33</v>
      </c>
      <c r="D37" s="20" t="s">
        <v>34</v>
      </c>
      <c r="E37" s="42">
        <v>8</v>
      </c>
      <c r="F37" s="22">
        <v>98000</v>
      </c>
      <c r="G37" s="22">
        <f t="shared" si="2"/>
        <v>784000</v>
      </c>
    </row>
    <row r="38" spans="1:7" ht="41.4" x14ac:dyDescent="0.25">
      <c r="B38" s="41">
        <v>5.3</v>
      </c>
      <c r="C38" s="19" t="s">
        <v>35</v>
      </c>
      <c r="D38" s="20" t="s">
        <v>10</v>
      </c>
      <c r="E38" s="42">
        <v>19.549999999999997</v>
      </c>
      <c r="F38" s="22">
        <v>13500</v>
      </c>
      <c r="G38" s="22">
        <f t="shared" si="2"/>
        <v>263924.99999999994</v>
      </c>
    </row>
    <row r="39" spans="1:7" ht="82.8" x14ac:dyDescent="0.25">
      <c r="B39" s="41">
        <v>5.4</v>
      </c>
      <c r="C39" s="19" t="s">
        <v>36</v>
      </c>
      <c r="D39" s="20" t="s">
        <v>34</v>
      </c>
      <c r="E39" s="43">
        <v>9</v>
      </c>
      <c r="F39" s="22">
        <v>75000</v>
      </c>
      <c r="G39" s="22">
        <f t="shared" si="2"/>
        <v>675000</v>
      </c>
    </row>
    <row r="40" spans="1:7" ht="41.4" x14ac:dyDescent="0.25">
      <c r="B40" s="41">
        <v>5.5</v>
      </c>
      <c r="C40" s="19" t="s">
        <v>37</v>
      </c>
      <c r="D40" s="20" t="s">
        <v>2</v>
      </c>
      <c r="E40" s="42">
        <v>8</v>
      </c>
      <c r="F40" s="22">
        <v>48000</v>
      </c>
      <c r="G40" s="22">
        <f t="shared" si="2"/>
        <v>384000</v>
      </c>
    </row>
    <row r="41" spans="1:7" x14ac:dyDescent="0.25">
      <c r="B41" s="41">
        <v>5.6</v>
      </c>
      <c r="C41" s="44" t="s">
        <v>38</v>
      </c>
      <c r="D41" s="45" t="s">
        <v>2</v>
      </c>
      <c r="E41" s="46">
        <v>8</v>
      </c>
      <c r="F41" s="47">
        <v>28000</v>
      </c>
      <c r="G41" s="47">
        <f t="shared" si="2"/>
        <v>224000</v>
      </c>
    </row>
    <row r="42" spans="1:7" x14ac:dyDescent="0.25">
      <c r="B42" s="48">
        <v>6</v>
      </c>
      <c r="C42" s="49" t="s">
        <v>39</v>
      </c>
      <c r="D42" s="50"/>
      <c r="E42" s="51"/>
      <c r="F42" s="52"/>
      <c r="G42" s="53"/>
    </row>
    <row r="43" spans="1:7" ht="27.6" x14ac:dyDescent="0.25">
      <c r="B43" s="18">
        <v>6.1</v>
      </c>
      <c r="C43" s="19" t="s">
        <v>40</v>
      </c>
      <c r="D43" s="26" t="s">
        <v>10</v>
      </c>
      <c r="E43" s="35">
        <v>24.75</v>
      </c>
      <c r="F43" s="22">
        <v>41000</v>
      </c>
      <c r="G43" s="23">
        <f>E43*F43</f>
        <v>1014750</v>
      </c>
    </row>
    <row r="44" spans="1:7" ht="41.4" x14ac:dyDescent="0.25">
      <c r="B44" s="18">
        <v>6.2</v>
      </c>
      <c r="C44" s="19" t="s">
        <v>41</v>
      </c>
      <c r="D44" s="26" t="s">
        <v>34</v>
      </c>
      <c r="E44" s="35">
        <v>5</v>
      </c>
      <c r="F44" s="22">
        <v>95000</v>
      </c>
      <c r="G44" s="23">
        <f t="shared" ref="G44:G45" si="3">E44*F44</f>
        <v>475000</v>
      </c>
    </row>
    <row r="45" spans="1:7" ht="41.4" x14ac:dyDescent="0.25">
      <c r="B45" s="18">
        <v>6.3</v>
      </c>
      <c r="C45" s="19" t="s">
        <v>42</v>
      </c>
      <c r="D45" s="26" t="s">
        <v>34</v>
      </c>
      <c r="E45" s="33">
        <v>6</v>
      </c>
      <c r="F45" s="28">
        <v>126000</v>
      </c>
      <c r="G45" s="29">
        <f t="shared" si="3"/>
        <v>756000</v>
      </c>
    </row>
    <row r="46" spans="1:7" ht="41.4" x14ac:dyDescent="0.25">
      <c r="B46" s="18">
        <v>6.4</v>
      </c>
      <c r="C46" s="44" t="s">
        <v>43</v>
      </c>
      <c r="D46" s="45" t="s">
        <v>34</v>
      </c>
      <c r="E46" s="54">
        <v>6</v>
      </c>
      <c r="F46" s="47">
        <v>172000</v>
      </c>
      <c r="G46" s="55">
        <f>E46*F46</f>
        <v>1032000</v>
      </c>
    </row>
    <row r="47" spans="1:7" x14ac:dyDescent="0.25">
      <c r="B47" s="18">
        <v>6.5</v>
      </c>
      <c r="C47" s="44" t="str">
        <f>+'[1]APU S'!C223</f>
        <v>Suministro- e instalacion de  rejilla sifon antiolor acero inoxidable.</v>
      </c>
      <c r="D47" s="37" t="s">
        <v>2</v>
      </c>
      <c r="E47" s="56">
        <v>4</v>
      </c>
      <c r="F47" s="47">
        <v>52000</v>
      </c>
      <c r="G47" s="55">
        <f>E47*F47</f>
        <v>208000</v>
      </c>
    </row>
    <row r="48" spans="1:7" ht="27.6" x14ac:dyDescent="0.25">
      <c r="B48" s="18">
        <v>6.6</v>
      </c>
      <c r="C48" s="57" t="str">
        <f>+'[1]APU S'!C227</f>
        <v>Tubería   pvc 6"   (incluye   suministro,   transporte   e   instalación   de   tubería   y   todo   lo  demás requerido para su correcta ejecución y funcionamiento)</v>
      </c>
      <c r="D48" s="58" t="s">
        <v>10</v>
      </c>
      <c r="E48" s="59">
        <v>6.5</v>
      </c>
      <c r="F48" s="60">
        <v>64000</v>
      </c>
      <c r="G48" s="61">
        <f>E48*F48</f>
        <v>416000</v>
      </c>
    </row>
    <row r="49" spans="2:7" s="3" customFormat="1" x14ac:dyDescent="0.25">
      <c r="B49" s="48">
        <v>7</v>
      </c>
      <c r="C49" s="49" t="s">
        <v>44</v>
      </c>
      <c r="D49" s="50"/>
      <c r="E49" s="51"/>
      <c r="F49" s="52"/>
      <c r="G49" s="53"/>
    </row>
    <row r="50" spans="2:7" x14ac:dyDescent="0.25">
      <c r="B50" s="18">
        <v>7.1</v>
      </c>
      <c r="C50" s="62" t="str">
        <f>'[1]APU S'!C235</f>
        <v>Muro en ladrillo farol pandereta e = 0,12 m</v>
      </c>
      <c r="D50" s="35" t="s">
        <v>8</v>
      </c>
      <c r="E50" s="35">
        <v>23.18</v>
      </c>
      <c r="F50" s="22">
        <v>65000</v>
      </c>
      <c r="G50" s="23">
        <f t="shared" ref="G50:G57" si="4">E50*F50</f>
        <v>1506700</v>
      </c>
    </row>
    <row r="51" spans="2:7" x14ac:dyDescent="0.25">
      <c r="B51" s="18">
        <v>7.2</v>
      </c>
      <c r="C51" s="19" t="s">
        <v>45</v>
      </c>
      <c r="D51" s="20" t="s">
        <v>8</v>
      </c>
      <c r="E51" s="35">
        <v>39.28</v>
      </c>
      <c r="F51" s="22">
        <v>121000</v>
      </c>
      <c r="G51" s="23">
        <f t="shared" si="4"/>
        <v>4752880</v>
      </c>
    </row>
    <row r="52" spans="2:7" x14ac:dyDescent="0.25">
      <c r="B52" s="18">
        <v>7.3</v>
      </c>
      <c r="C52" s="19" t="s">
        <v>46</v>
      </c>
      <c r="D52" s="26" t="s">
        <v>8</v>
      </c>
      <c r="E52" s="35">
        <v>209.45</v>
      </c>
      <c r="F52" s="22">
        <v>45000</v>
      </c>
      <c r="G52" s="23">
        <f>E52*F52</f>
        <v>9425250</v>
      </c>
    </row>
    <row r="53" spans="2:7" ht="27.6" x14ac:dyDescent="0.25">
      <c r="B53" s="18">
        <v>7.4</v>
      </c>
      <c r="C53" s="19" t="s">
        <v>47</v>
      </c>
      <c r="D53" s="37" t="s">
        <v>8</v>
      </c>
      <c r="E53" s="35">
        <v>6.96</v>
      </c>
      <c r="F53" s="22">
        <v>127000</v>
      </c>
      <c r="G53" s="23">
        <f>E53*F53</f>
        <v>883920</v>
      </c>
    </row>
    <row r="54" spans="2:7" s="3" customFormat="1" x14ac:dyDescent="0.25">
      <c r="B54" s="48">
        <v>8</v>
      </c>
      <c r="C54" s="63" t="s">
        <v>48</v>
      </c>
      <c r="D54" s="50"/>
      <c r="E54" s="51"/>
      <c r="F54" s="52"/>
      <c r="G54" s="34"/>
    </row>
    <row r="55" spans="2:7" x14ac:dyDescent="0.25">
      <c r="B55" s="18">
        <v>8.1</v>
      </c>
      <c r="C55" s="19" t="s">
        <v>49</v>
      </c>
      <c r="D55" s="26" t="s">
        <v>8</v>
      </c>
      <c r="E55" s="35">
        <v>40.94</v>
      </c>
      <c r="F55" s="22">
        <v>49000</v>
      </c>
      <c r="G55" s="23">
        <f t="shared" si="4"/>
        <v>2006060</v>
      </c>
    </row>
    <row r="56" spans="2:7" ht="27.6" x14ac:dyDescent="0.25">
      <c r="B56" s="18">
        <v>8.1999999999999993</v>
      </c>
      <c r="C56" s="19" t="s">
        <v>50</v>
      </c>
      <c r="D56" s="26" t="s">
        <v>8</v>
      </c>
      <c r="E56" s="35">
        <v>40.94</v>
      </c>
      <c r="F56" s="22">
        <v>84000</v>
      </c>
      <c r="G56" s="23">
        <f t="shared" si="4"/>
        <v>3438960</v>
      </c>
    </row>
    <row r="57" spans="2:7" ht="27.6" x14ac:dyDescent="0.25">
      <c r="B57" s="18">
        <v>8.3000000000000007</v>
      </c>
      <c r="C57" s="44" t="s">
        <v>51</v>
      </c>
      <c r="D57" s="64" t="s">
        <v>8</v>
      </c>
      <c r="E57" s="54">
        <v>44.77</v>
      </c>
      <c r="F57" s="47">
        <v>82000</v>
      </c>
      <c r="G57" s="55">
        <f t="shared" si="4"/>
        <v>3671140.0000000005</v>
      </c>
    </row>
    <row r="58" spans="2:7" s="3" customFormat="1" x14ac:dyDescent="0.25">
      <c r="B58" s="65">
        <v>9</v>
      </c>
      <c r="C58" s="63" t="s">
        <v>52</v>
      </c>
      <c r="D58" s="66"/>
      <c r="E58" s="67"/>
      <c r="F58" s="68"/>
      <c r="G58" s="69"/>
    </row>
    <row r="59" spans="2:7" x14ac:dyDescent="0.25">
      <c r="B59" s="41">
        <v>9.1</v>
      </c>
      <c r="C59" s="70" t="s">
        <v>53</v>
      </c>
      <c r="D59" s="71" t="s">
        <v>2</v>
      </c>
      <c r="E59" s="35">
        <v>6</v>
      </c>
      <c r="F59" s="72">
        <v>70000</v>
      </c>
      <c r="G59" s="73">
        <f>E59*F59</f>
        <v>420000</v>
      </c>
    </row>
    <row r="60" spans="2:7" ht="69" x14ac:dyDescent="0.25">
      <c r="B60" s="41">
        <v>9.1999999999999993</v>
      </c>
      <c r="C60" s="19" t="s">
        <v>54</v>
      </c>
      <c r="D60" s="74" t="s">
        <v>2</v>
      </c>
      <c r="E60" s="35">
        <v>6</v>
      </c>
      <c r="F60" s="22">
        <v>1200000</v>
      </c>
      <c r="G60" s="23">
        <f>E60*F60</f>
        <v>7200000</v>
      </c>
    </row>
    <row r="61" spans="2:7" ht="27.6" x14ac:dyDescent="0.25">
      <c r="B61" s="41">
        <v>9.3000000000000007</v>
      </c>
      <c r="C61" s="19" t="s">
        <v>55</v>
      </c>
      <c r="D61" s="75" t="s">
        <v>2</v>
      </c>
      <c r="E61" s="35">
        <v>2</v>
      </c>
      <c r="F61" s="22">
        <v>1200000</v>
      </c>
      <c r="G61" s="23">
        <f>E61*F61</f>
        <v>2400000</v>
      </c>
    </row>
    <row r="62" spans="2:7" ht="41.4" x14ac:dyDescent="0.25">
      <c r="B62" s="41">
        <v>9.4</v>
      </c>
      <c r="C62" s="76" t="s">
        <v>56</v>
      </c>
      <c r="D62" s="64" t="s">
        <v>2</v>
      </c>
      <c r="E62" s="33">
        <v>2</v>
      </c>
      <c r="F62" s="22">
        <v>1900000</v>
      </c>
      <c r="G62" s="55">
        <f t="shared" ref="G62:G63" si="5">E62*F62</f>
        <v>3800000</v>
      </c>
    </row>
    <row r="63" spans="2:7" ht="41.4" x14ac:dyDescent="0.25">
      <c r="B63" s="41">
        <v>9.5</v>
      </c>
      <c r="C63" s="19" t="s">
        <v>57</v>
      </c>
      <c r="D63" s="26" t="s">
        <v>2</v>
      </c>
      <c r="E63" s="56">
        <v>2</v>
      </c>
      <c r="F63" s="77">
        <v>1100000</v>
      </c>
      <c r="G63" s="23">
        <f t="shared" si="5"/>
        <v>2200000</v>
      </c>
    </row>
    <row r="64" spans="2:7" ht="55.2" x14ac:dyDescent="0.25">
      <c r="B64" s="41">
        <v>9.6</v>
      </c>
      <c r="C64" s="78" t="s">
        <v>58</v>
      </c>
      <c r="D64" s="26" t="s">
        <v>2</v>
      </c>
      <c r="E64" s="35">
        <v>5</v>
      </c>
      <c r="F64" s="22">
        <v>480000</v>
      </c>
      <c r="G64" s="23">
        <f>E64*F64</f>
        <v>2400000</v>
      </c>
    </row>
    <row r="65" spans="2:7" ht="27.6" x14ac:dyDescent="0.25">
      <c r="B65" s="41">
        <v>9.6999999999999993</v>
      </c>
      <c r="C65" s="19" t="s">
        <v>59</v>
      </c>
      <c r="D65" s="26" t="s">
        <v>2</v>
      </c>
      <c r="E65" s="35">
        <v>1</v>
      </c>
      <c r="F65" s="22">
        <v>300000</v>
      </c>
      <c r="G65" s="23">
        <f>E65*F65</f>
        <v>300000</v>
      </c>
    </row>
    <row r="66" spans="2:7" s="3" customFormat="1" x14ac:dyDescent="0.25">
      <c r="B66" s="79">
        <v>10</v>
      </c>
      <c r="C66" s="49" t="s">
        <v>60</v>
      </c>
      <c r="D66" s="66"/>
      <c r="E66" s="67"/>
      <c r="F66" s="68"/>
      <c r="G66" s="80"/>
    </row>
    <row r="67" spans="2:7" x14ac:dyDescent="0.25">
      <c r="B67" s="18">
        <v>10.1</v>
      </c>
      <c r="C67" s="19" t="s">
        <v>61</v>
      </c>
      <c r="D67" s="26" t="s">
        <v>8</v>
      </c>
      <c r="E67" s="35">
        <v>21.82</v>
      </c>
      <c r="F67" s="22">
        <v>720000</v>
      </c>
      <c r="G67" s="23">
        <f t="shared" ref="G67:G70" si="6">E67*F67</f>
        <v>15710400</v>
      </c>
    </row>
    <row r="68" spans="2:7" ht="41.4" x14ac:dyDescent="0.25">
      <c r="B68" s="18">
        <v>10.199999999999999</v>
      </c>
      <c r="C68" s="19" t="s">
        <v>62</v>
      </c>
      <c r="D68" s="26" t="s">
        <v>8</v>
      </c>
      <c r="E68" s="35">
        <v>3.3599999999999994</v>
      </c>
      <c r="F68" s="22">
        <v>350000</v>
      </c>
      <c r="G68" s="23">
        <f t="shared" si="6"/>
        <v>1175999.9999999998</v>
      </c>
    </row>
    <row r="69" spans="2:7" ht="41.4" x14ac:dyDescent="0.25">
      <c r="B69" s="18">
        <v>10.3</v>
      </c>
      <c r="C69" s="44" t="s">
        <v>63</v>
      </c>
      <c r="D69" s="45" t="s">
        <v>2</v>
      </c>
      <c r="E69" s="35">
        <v>3</v>
      </c>
      <c r="F69" s="47">
        <v>1000000</v>
      </c>
      <c r="G69" s="23">
        <f t="shared" si="6"/>
        <v>3000000</v>
      </c>
    </row>
    <row r="70" spans="2:7" ht="27.6" x14ac:dyDescent="0.25">
      <c r="B70" s="18">
        <v>10.4</v>
      </c>
      <c r="C70" s="44" t="s">
        <v>64</v>
      </c>
      <c r="D70" s="64" t="s">
        <v>8</v>
      </c>
      <c r="E70" s="54">
        <v>2.16</v>
      </c>
      <c r="F70" s="47">
        <v>500000</v>
      </c>
      <c r="G70" s="23">
        <f t="shared" si="6"/>
        <v>1080000</v>
      </c>
    </row>
    <row r="71" spans="2:7" x14ac:dyDescent="0.25">
      <c r="B71" s="18">
        <v>10.5</v>
      </c>
      <c r="C71" s="19" t="s">
        <v>65</v>
      </c>
      <c r="D71" s="20" t="s">
        <v>2</v>
      </c>
      <c r="E71" s="35">
        <v>1</v>
      </c>
      <c r="F71" s="22">
        <v>700000</v>
      </c>
      <c r="G71" s="23">
        <f>E71*F71</f>
        <v>700000</v>
      </c>
    </row>
    <row r="72" spans="2:7" x14ac:dyDescent="0.25">
      <c r="B72" s="18">
        <v>10.6</v>
      </c>
      <c r="C72" s="44" t="s">
        <v>66</v>
      </c>
      <c r="D72" s="45" t="s">
        <v>10</v>
      </c>
      <c r="E72" s="81">
        <v>11.139999999999999</v>
      </c>
      <c r="F72" s="47">
        <v>345000</v>
      </c>
      <c r="G72" s="55">
        <f>E72*F72</f>
        <v>3843299.9999999995</v>
      </c>
    </row>
    <row r="73" spans="2:7" x14ac:dyDescent="0.25">
      <c r="B73" s="79">
        <v>11</v>
      </c>
      <c r="C73" s="49" t="s">
        <v>67</v>
      </c>
      <c r="D73" s="82"/>
      <c r="E73" s="83"/>
      <c r="F73" s="68"/>
      <c r="G73" s="84"/>
    </row>
    <row r="74" spans="2:7" ht="27.6" x14ac:dyDescent="0.25">
      <c r="B74" s="18">
        <v>11.1</v>
      </c>
      <c r="C74" s="70" t="s">
        <v>68</v>
      </c>
      <c r="D74" s="85" t="s">
        <v>2</v>
      </c>
      <c r="E74" s="35">
        <v>19</v>
      </c>
      <c r="F74" s="22">
        <v>142000</v>
      </c>
      <c r="G74" s="55">
        <f>E74*F74</f>
        <v>2698000</v>
      </c>
    </row>
    <row r="75" spans="2:7" ht="41.4" x14ac:dyDescent="0.25">
      <c r="B75" s="18">
        <v>11.2</v>
      </c>
      <c r="C75" s="70" t="s">
        <v>69</v>
      </c>
      <c r="D75" s="86" t="s">
        <v>2</v>
      </c>
      <c r="E75" s="35">
        <v>19</v>
      </c>
      <c r="F75" s="22">
        <v>142000</v>
      </c>
      <c r="G75" s="55">
        <f t="shared" ref="G75:G91" si="7">E75*F75</f>
        <v>2698000</v>
      </c>
    </row>
    <row r="76" spans="2:7" x14ac:dyDescent="0.25">
      <c r="B76" s="18">
        <v>11.3</v>
      </c>
      <c r="C76" s="19" t="s">
        <v>70</v>
      </c>
      <c r="D76" s="86" t="s">
        <v>2</v>
      </c>
      <c r="E76" s="35">
        <v>3</v>
      </c>
      <c r="F76" s="22">
        <v>135000</v>
      </c>
      <c r="G76" s="55">
        <f t="shared" si="7"/>
        <v>405000</v>
      </c>
    </row>
    <row r="77" spans="2:7" ht="27.6" x14ac:dyDescent="0.25">
      <c r="B77" s="18">
        <v>11.4</v>
      </c>
      <c r="C77" s="44" t="s">
        <v>71</v>
      </c>
      <c r="D77" s="87" t="s">
        <v>2</v>
      </c>
      <c r="E77" s="54">
        <v>4</v>
      </c>
      <c r="F77" s="22">
        <v>145000</v>
      </c>
      <c r="G77" s="55">
        <f t="shared" si="7"/>
        <v>580000</v>
      </c>
    </row>
    <row r="78" spans="2:7" x14ac:dyDescent="0.25">
      <c r="B78" s="79">
        <v>12</v>
      </c>
      <c r="C78" s="88" t="s">
        <v>72</v>
      </c>
      <c r="D78" s="68"/>
      <c r="E78" s="68"/>
      <c r="F78" s="89"/>
      <c r="G78" s="69"/>
    </row>
    <row r="79" spans="2:7" ht="27.6" x14ac:dyDescent="0.25">
      <c r="B79" s="90">
        <v>12.1</v>
      </c>
      <c r="C79" s="70" t="s">
        <v>73</v>
      </c>
      <c r="D79" s="85" t="s">
        <v>2</v>
      </c>
      <c r="E79" s="91">
        <v>6</v>
      </c>
      <c r="F79" s="28">
        <v>145000</v>
      </c>
      <c r="G79" s="92">
        <f t="shared" si="7"/>
        <v>870000</v>
      </c>
    </row>
    <row r="80" spans="2:7" ht="27.6" x14ac:dyDescent="0.25">
      <c r="B80" s="90">
        <v>12.2</v>
      </c>
      <c r="C80" s="44" t="s">
        <v>74</v>
      </c>
      <c r="D80" s="87" t="s">
        <v>2</v>
      </c>
      <c r="E80" s="54">
        <v>6</v>
      </c>
      <c r="F80" s="22">
        <v>133000</v>
      </c>
      <c r="G80" s="55">
        <f t="shared" si="7"/>
        <v>798000</v>
      </c>
    </row>
    <row r="81" spans="2:7" x14ac:dyDescent="0.25">
      <c r="B81" s="79">
        <v>13</v>
      </c>
      <c r="C81" s="49" t="s">
        <v>75</v>
      </c>
      <c r="D81" s="82"/>
      <c r="E81" s="83"/>
      <c r="F81" s="89"/>
      <c r="G81" s="69"/>
    </row>
    <row r="82" spans="2:7" ht="27.6" x14ac:dyDescent="0.25">
      <c r="B82" s="90">
        <v>13.1</v>
      </c>
      <c r="C82" s="70" t="s">
        <v>76</v>
      </c>
      <c r="D82" s="85" t="s">
        <v>2</v>
      </c>
      <c r="E82" s="91">
        <v>6</v>
      </c>
      <c r="F82" s="93">
        <v>150000</v>
      </c>
      <c r="G82" s="92">
        <f t="shared" si="7"/>
        <v>900000</v>
      </c>
    </row>
    <row r="83" spans="2:7" x14ac:dyDescent="0.25">
      <c r="B83" s="90">
        <v>13.2</v>
      </c>
      <c r="C83" s="19" t="s">
        <v>77</v>
      </c>
      <c r="D83" s="86" t="s">
        <v>2</v>
      </c>
      <c r="E83" s="35">
        <v>6</v>
      </c>
      <c r="F83" s="93">
        <v>11500</v>
      </c>
      <c r="G83" s="55">
        <f t="shared" si="7"/>
        <v>69000</v>
      </c>
    </row>
    <row r="84" spans="2:7" ht="27.6" x14ac:dyDescent="0.25">
      <c r="B84" s="90">
        <v>13.3</v>
      </c>
      <c r="C84" s="44" t="s">
        <v>78</v>
      </c>
      <c r="D84" s="87" t="s">
        <v>2</v>
      </c>
      <c r="E84" s="54">
        <v>5</v>
      </c>
      <c r="F84" s="93">
        <v>80000</v>
      </c>
      <c r="G84" s="55">
        <f t="shared" si="7"/>
        <v>400000</v>
      </c>
    </row>
    <row r="85" spans="2:7" x14ac:dyDescent="0.25">
      <c r="B85" s="79">
        <v>14</v>
      </c>
      <c r="C85" s="49" t="s">
        <v>79</v>
      </c>
      <c r="D85" s="82"/>
      <c r="E85" s="83"/>
      <c r="F85" s="89"/>
      <c r="G85" s="69"/>
    </row>
    <row r="86" spans="2:7" ht="27.6" x14ac:dyDescent="0.25">
      <c r="B86" s="90">
        <v>14.1</v>
      </c>
      <c r="C86" s="94" t="s">
        <v>80</v>
      </c>
      <c r="D86" s="95" t="s">
        <v>2</v>
      </c>
      <c r="E86" s="96">
        <v>1</v>
      </c>
      <c r="F86" s="5">
        <v>450000</v>
      </c>
      <c r="G86" s="92">
        <f t="shared" si="7"/>
        <v>450000</v>
      </c>
    </row>
    <row r="87" spans="2:7" x14ac:dyDescent="0.25">
      <c r="B87" s="79">
        <v>15</v>
      </c>
      <c r="C87" s="49" t="s">
        <v>81</v>
      </c>
      <c r="D87" s="82"/>
      <c r="E87" s="83"/>
      <c r="F87" s="89"/>
      <c r="G87" s="69"/>
    </row>
    <row r="88" spans="2:7" ht="27.6" x14ac:dyDescent="0.25">
      <c r="B88" s="90">
        <v>15.1</v>
      </c>
      <c r="C88" s="70" t="s">
        <v>82</v>
      </c>
      <c r="D88" s="85" t="s">
        <v>10</v>
      </c>
      <c r="E88" s="91">
        <v>50</v>
      </c>
      <c r="F88" s="93">
        <v>55000</v>
      </c>
      <c r="G88" s="92">
        <f t="shared" si="7"/>
        <v>2750000</v>
      </c>
    </row>
    <row r="89" spans="2:7" x14ac:dyDescent="0.25">
      <c r="B89" s="90">
        <v>15.2</v>
      </c>
      <c r="C89" s="19" t="s">
        <v>83</v>
      </c>
      <c r="D89" s="86" t="s">
        <v>2</v>
      </c>
      <c r="E89" s="35">
        <v>2</v>
      </c>
      <c r="F89" s="93">
        <v>72000</v>
      </c>
      <c r="G89" s="55">
        <f t="shared" si="7"/>
        <v>144000</v>
      </c>
    </row>
    <row r="90" spans="2:7" x14ac:dyDescent="0.25">
      <c r="B90" s="90">
        <v>15.3</v>
      </c>
      <c r="C90" s="19" t="s">
        <v>84</v>
      </c>
      <c r="D90" s="86" t="s">
        <v>10</v>
      </c>
      <c r="E90" s="35">
        <v>50</v>
      </c>
      <c r="F90" s="93">
        <v>9500</v>
      </c>
      <c r="G90" s="55">
        <f t="shared" si="7"/>
        <v>475000</v>
      </c>
    </row>
    <row r="91" spans="2:7" ht="27.6" x14ac:dyDescent="0.25">
      <c r="B91" s="90">
        <v>15.4</v>
      </c>
      <c r="C91" s="44" t="s">
        <v>85</v>
      </c>
      <c r="D91" s="87" t="s">
        <v>2</v>
      </c>
      <c r="E91" s="54">
        <v>2</v>
      </c>
      <c r="F91" s="93">
        <v>252000</v>
      </c>
      <c r="G91" s="55">
        <f t="shared" si="7"/>
        <v>504000</v>
      </c>
    </row>
    <row r="92" spans="2:7" x14ac:dyDescent="0.25">
      <c r="B92" s="79">
        <v>16</v>
      </c>
      <c r="C92" s="49" t="s">
        <v>86</v>
      </c>
      <c r="D92" s="82"/>
      <c r="E92" s="83"/>
      <c r="F92" s="82"/>
      <c r="G92" s="69"/>
    </row>
    <row r="93" spans="2:7" x14ac:dyDescent="0.25">
      <c r="B93" s="90">
        <v>16.100000000000001</v>
      </c>
      <c r="C93" s="70" t="s">
        <v>87</v>
      </c>
      <c r="D93" s="95" t="s">
        <v>2</v>
      </c>
      <c r="E93" s="91">
        <v>1</v>
      </c>
      <c r="F93" s="97">
        <v>1400000</v>
      </c>
      <c r="G93" s="92">
        <f t="shared" ref="G93" si="8">E93*F93</f>
        <v>1400000</v>
      </c>
    </row>
    <row r="94" spans="2:7" s="3" customFormat="1" x14ac:dyDescent="0.25">
      <c r="B94" s="79">
        <v>17</v>
      </c>
      <c r="C94" s="49" t="s">
        <v>88</v>
      </c>
      <c r="D94" s="66"/>
      <c r="E94" s="67"/>
      <c r="F94" s="68"/>
      <c r="G94" s="80"/>
    </row>
    <row r="95" spans="2:7" x14ac:dyDescent="0.25">
      <c r="B95" s="90">
        <v>17.100000000000001</v>
      </c>
      <c r="C95" s="98" t="str">
        <f>+'[1]APU S'!C509</f>
        <v>Suministro e instalación de perfil metalico tipo c calibre 16</v>
      </c>
      <c r="D95" s="37" t="s">
        <v>10</v>
      </c>
      <c r="E95" s="91">
        <v>44</v>
      </c>
      <c r="F95" s="38">
        <v>56000</v>
      </c>
      <c r="G95" s="23">
        <f t="shared" ref="G95:G97" si="9">E95*F95</f>
        <v>2464000</v>
      </c>
    </row>
    <row r="96" spans="2:7" x14ac:dyDescent="0.25">
      <c r="B96" s="90">
        <v>17.202000000000002</v>
      </c>
      <c r="C96" s="99" t="s">
        <v>89</v>
      </c>
      <c r="D96" s="37" t="s">
        <v>8</v>
      </c>
      <c r="E96" s="91">
        <v>44</v>
      </c>
      <c r="F96" s="38">
        <v>100000</v>
      </c>
      <c r="G96" s="23">
        <f t="shared" si="9"/>
        <v>4400000</v>
      </c>
    </row>
    <row r="97" spans="1:7" x14ac:dyDescent="0.25">
      <c r="B97" s="90">
        <v>17.3</v>
      </c>
      <c r="C97" s="99" t="s">
        <v>90</v>
      </c>
      <c r="D97" s="37" t="s">
        <v>10</v>
      </c>
      <c r="E97" s="56">
        <v>11</v>
      </c>
      <c r="F97" s="38">
        <v>57000</v>
      </c>
      <c r="G97" s="23">
        <f t="shared" si="9"/>
        <v>627000</v>
      </c>
    </row>
    <row r="98" spans="1:7" x14ac:dyDescent="0.25">
      <c r="B98" s="79">
        <v>18</v>
      </c>
      <c r="C98" s="100" t="s">
        <v>91</v>
      </c>
      <c r="D98" s="40"/>
      <c r="E98" s="13"/>
      <c r="F98" s="100"/>
      <c r="G98" s="34"/>
    </row>
    <row r="99" spans="1:7" ht="41.4" x14ac:dyDescent="0.25">
      <c r="B99" s="18">
        <v>18.100000000000001</v>
      </c>
      <c r="C99" s="19" t="s">
        <v>92</v>
      </c>
      <c r="D99" s="20" t="s">
        <v>20</v>
      </c>
      <c r="E99" s="35">
        <v>14</v>
      </c>
      <c r="F99" s="22">
        <v>70000</v>
      </c>
      <c r="G99" s="23">
        <f>E99*F99</f>
        <v>980000</v>
      </c>
    </row>
    <row r="100" spans="1:7" x14ac:dyDescent="0.25">
      <c r="B100" s="18">
        <v>18.2</v>
      </c>
      <c r="C100" s="19" t="s">
        <v>93</v>
      </c>
      <c r="D100" s="20" t="s">
        <v>8</v>
      </c>
      <c r="E100" s="35">
        <v>39.340000000000003</v>
      </c>
      <c r="F100" s="22">
        <v>2500</v>
      </c>
      <c r="G100" s="23">
        <f>E100*F100</f>
        <v>98350.000000000015</v>
      </c>
    </row>
    <row r="101" spans="1:7" x14ac:dyDescent="0.25">
      <c r="B101" s="79">
        <v>19</v>
      </c>
      <c r="C101" s="100" t="s">
        <v>94</v>
      </c>
      <c r="D101" s="102"/>
      <c r="E101" s="103"/>
      <c r="F101" s="104"/>
      <c r="G101" s="34"/>
    </row>
    <row r="102" spans="1:7" x14ac:dyDescent="0.25">
      <c r="B102" s="18">
        <v>19.100000000000001</v>
      </c>
      <c r="C102" s="105" t="str">
        <f>+'[1]APU S'!C544</f>
        <v>Acero de refuerzo Fy: 42 Mpa</v>
      </c>
      <c r="D102" s="20" t="s">
        <v>95</v>
      </c>
      <c r="E102" s="101">
        <v>731</v>
      </c>
      <c r="F102" s="22">
        <v>7200</v>
      </c>
      <c r="G102" s="23">
        <f>+E102*F102</f>
        <v>5263200</v>
      </c>
    </row>
    <row r="103" spans="1:7" x14ac:dyDescent="0.25">
      <c r="B103" s="120" t="s">
        <v>96</v>
      </c>
      <c r="C103" s="120"/>
      <c r="D103" s="120"/>
      <c r="E103" s="120"/>
      <c r="F103" s="106"/>
      <c r="G103" s="107">
        <f>SUM(G13:G102)</f>
        <v>125506005.28</v>
      </c>
    </row>
    <row r="104" spans="1:7" x14ac:dyDescent="0.25">
      <c r="B104" s="120" t="s">
        <v>97</v>
      </c>
      <c r="C104" s="120"/>
      <c r="D104" s="120"/>
      <c r="E104" s="120"/>
      <c r="F104" s="108">
        <v>0.25</v>
      </c>
      <c r="G104" s="107">
        <f>+G103*F104</f>
        <v>31376501.32</v>
      </c>
    </row>
    <row r="105" spans="1:7" x14ac:dyDescent="0.25">
      <c r="B105" s="121" t="s">
        <v>98</v>
      </c>
      <c r="C105" s="122"/>
      <c r="D105" s="122"/>
      <c r="E105" s="123"/>
      <c r="F105" s="109">
        <v>0.05</v>
      </c>
      <c r="G105" s="107">
        <f>+G103*F105</f>
        <v>6275300.2640000004</v>
      </c>
    </row>
    <row r="106" spans="1:7" x14ac:dyDescent="0.25">
      <c r="B106" s="120" t="s">
        <v>99</v>
      </c>
      <c r="C106" s="120"/>
      <c r="D106" s="120"/>
      <c r="E106" s="120"/>
      <c r="F106" s="110">
        <v>0.19</v>
      </c>
      <c r="G106" s="107">
        <f>+G105*F106</f>
        <v>1192307.0501600001</v>
      </c>
    </row>
    <row r="107" spans="1:7" x14ac:dyDescent="0.25">
      <c r="B107" s="124" t="s">
        <v>100</v>
      </c>
      <c r="C107" s="124"/>
      <c r="D107" s="124"/>
      <c r="E107" s="124"/>
      <c r="F107" s="111"/>
      <c r="G107" s="112">
        <f>SUM(G103:G106)</f>
        <v>164350113.91415998</v>
      </c>
    </row>
    <row r="108" spans="1:7" x14ac:dyDescent="0.25">
      <c r="G108" s="4"/>
    </row>
    <row r="109" spans="1:7" s="6" customFormat="1" ht="40.5" customHeight="1" x14ac:dyDescent="0.3">
      <c r="A109" s="119" t="s">
        <v>104</v>
      </c>
      <c r="B109" s="119"/>
      <c r="C109" s="119"/>
      <c r="D109" s="119"/>
      <c r="E109" s="119"/>
      <c r="F109" s="119"/>
      <c r="G109" s="119"/>
    </row>
    <row r="110" spans="1:7" s="6" customFormat="1" ht="15.75" customHeight="1" x14ac:dyDescent="0.3">
      <c r="A110" s="119"/>
      <c r="B110" s="119"/>
      <c r="C110" s="119"/>
      <c r="D110" s="119"/>
      <c r="E110" s="119"/>
      <c r="F110" s="119"/>
      <c r="G110" s="119"/>
    </row>
    <row r="111" spans="1:7" s="6" customFormat="1" ht="8.4" customHeight="1" x14ac:dyDescent="0.3">
      <c r="A111" s="119"/>
      <c r="B111" s="119"/>
      <c r="C111" s="119"/>
      <c r="D111" s="119"/>
      <c r="E111" s="119"/>
      <c r="F111" s="119"/>
      <c r="G111" s="119"/>
    </row>
    <row r="112" spans="1:7" s="6" customFormat="1" ht="19.8" customHeight="1" x14ac:dyDescent="0.3">
      <c r="A112" s="119"/>
      <c r="B112" s="119"/>
      <c r="C112" s="119"/>
      <c r="D112" s="119"/>
      <c r="E112" s="119"/>
      <c r="F112" s="119"/>
      <c r="G112" s="119"/>
    </row>
    <row r="113" spans="1:7" s="6" customFormat="1" ht="51.75" customHeight="1" x14ac:dyDescent="0.3">
      <c r="A113" s="119"/>
      <c r="B113" s="119"/>
      <c r="C113" s="119"/>
      <c r="D113" s="119"/>
      <c r="E113" s="119"/>
      <c r="F113" s="119"/>
      <c r="G113" s="119"/>
    </row>
    <row r="114" spans="1:7" ht="96" customHeight="1" x14ac:dyDescent="0.25">
      <c r="A114" s="125" t="s">
        <v>103</v>
      </c>
      <c r="B114" s="126"/>
      <c r="C114" s="126"/>
    </row>
  </sheetData>
  <mergeCells count="9">
    <mergeCell ref="A114:C114"/>
    <mergeCell ref="A3:G9"/>
    <mergeCell ref="A1:G1"/>
    <mergeCell ref="A109:G113"/>
    <mergeCell ref="B103:E103"/>
    <mergeCell ref="B104:E104"/>
    <mergeCell ref="B105:E105"/>
    <mergeCell ref="B106:E106"/>
    <mergeCell ref="B107:E10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0" orientation="portrait" r:id="rId1"/>
  <rowBreaks count="1" manualBreakCount="1">
    <brk id="57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OFERTA TECNICO Y ECONOMICA</vt:lpstr>
      <vt:lpstr>'OFERTA TECNICO Y ECONOMICA'!Área_de_impresión</vt:lpstr>
      <vt:lpstr>'OFERTA TECNICO Y ECONOMICA'!Títulos_a_imprimir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Duque Muñoz</dc:creator>
  <cp:lastModifiedBy>Beatriz Eugenia Ramirez Restrepo</cp:lastModifiedBy>
  <cp:lastPrinted>2025-08-15T16:22:09Z</cp:lastPrinted>
  <dcterms:created xsi:type="dcterms:W3CDTF">2025-08-15T16:16:00Z</dcterms:created>
  <dcterms:modified xsi:type="dcterms:W3CDTF">2025-09-12T15:10:55Z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2025-08-15T16:23:02Z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d1b9d7b2-a9d9-4192-9ba1-2506d055c509</vt:lpwstr>
  </property>
  <property fmtid="{D5CDD505-2E9C-101B-9397-08002B2CF9AE}" pid="8" name="MSIP_Label_fc111285-cafa-4fc9-8a9a-bd902089b24f_ContentBits">
    <vt:lpwstr>0</vt:lpwstr>
  </property>
</Properties>
</file>