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user\OneDrive\Escritorio\CAROLINA\CONTRATOS 2025\CONTRATACION INSECAR AÑO 2025\INFORME DE SUPERVISION\TERCER INFORME\"/>
    </mc:Choice>
  </mc:AlternateContent>
  <xr:revisionPtr revIDLastSave="0" documentId="8_{36D19462-5022-454C-9C91-52DC7765A9A4}" xr6:coauthVersionLast="47" xr6:coauthVersionMax="47" xr10:uidLastSave="{00000000-0000-0000-0000-000000000000}"/>
  <bookViews>
    <workbookView xWindow="-120" yWindow="-120" windowWidth="29040" windowHeight="15720" xr2:uid="{00000000-000D-0000-FFFF-FFFF00000000}"/>
  </bookViews>
  <sheets>
    <sheet name="FORMATO INFORME SUPERVISION" sheetId="18" r:id="rId1"/>
    <sheet name="Hoja1" sheetId="19"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8" i="18" l="1"/>
  <c r="F26" i="18" l="1"/>
  <c r="C54" i="18"/>
  <c r="E48" i="18"/>
  <c r="F14" i="19" l="1"/>
  <c r="G14" i="19" s="1"/>
  <c r="F13" i="19"/>
  <c r="G13" i="19" s="1"/>
  <c r="F12" i="19"/>
  <c r="G12" i="19" s="1"/>
  <c r="F11" i="19"/>
  <c r="G11" i="19" s="1"/>
  <c r="F10" i="19"/>
  <c r="G10" i="19" s="1"/>
  <c r="F9" i="19"/>
  <c r="G9" i="19" s="1"/>
  <c r="F8" i="19"/>
  <c r="G8" i="19" s="1"/>
  <c r="F7" i="19"/>
  <c r="G7" i="19" s="1"/>
  <c r="F6" i="19"/>
  <c r="G6" i="19" s="1"/>
  <c r="F5" i="19"/>
  <c r="G5" i="19" s="1"/>
  <c r="E15" i="19"/>
  <c r="F72" i="18"/>
  <c r="F15" i="19" l="1"/>
  <c r="F16" i="19" s="1"/>
  <c r="C48" i="18"/>
  <c r="C62" i="18"/>
  <c r="D60" i="18" l="1"/>
  <c r="C49" i="18"/>
  <c r="C79" i="18" s="1"/>
  <c r="F79" i="18" s="1"/>
  <c r="F51" i="18"/>
  <c r="D59" i="18"/>
  <c r="F49" i="18"/>
  <c r="F73" i="18" s="1"/>
  <c r="D62" i="18" l="1"/>
</calcChain>
</file>

<file path=xl/sharedStrings.xml><?xml version="1.0" encoding="utf-8"?>
<sst xmlns="http://schemas.openxmlformats.org/spreadsheetml/2006/main" count="120" uniqueCount="106">
  <si>
    <t>TIPO</t>
  </si>
  <si>
    <t>FECHA</t>
  </si>
  <si>
    <t>OBJETO</t>
  </si>
  <si>
    <t>ITEM</t>
  </si>
  <si>
    <t>DESCRIPCION</t>
  </si>
  <si>
    <t>CANTIDAD</t>
  </si>
  <si>
    <t>CONCEPTO</t>
  </si>
  <si>
    <t>V/R CONTRATO</t>
  </si>
  <si>
    <t>V/R CANCELADO</t>
  </si>
  <si>
    <t>TOTAL</t>
  </si>
  <si>
    <t>PRIMERA ADICION</t>
  </si>
  <si>
    <t>SEGUNDA ADICION</t>
  </si>
  <si>
    <t>TERCERA  ADICION</t>
  </si>
  <si>
    <t>CUARTO ADICION</t>
  </si>
  <si>
    <t>VALOR CANCELADO</t>
  </si>
  <si>
    <t>VALOR SALDO CONTRATO</t>
  </si>
  <si>
    <t>SUMAS IGUALES</t>
  </si>
  <si>
    <t xml:space="preserve">ACTA </t>
  </si>
  <si>
    <t xml:space="preserve">VALOR ENTREGADO </t>
  </si>
  <si>
    <t>AMPAROS CUBIERTOS</t>
  </si>
  <si>
    <t>PORCENTAJES AMPAROS CUBIERTOS</t>
  </si>
  <si>
    <t>VALOR</t>
  </si>
  <si>
    <t xml:space="preserve">DESDE </t>
  </si>
  <si>
    <t>HASTA</t>
  </si>
  <si>
    <t xml:space="preserve">8. AVANCE TOTAL DEL CONTRATO </t>
  </si>
  <si>
    <t>9. NOVEDADES Y/O INFORMACION DE IMPORTANCIA</t>
  </si>
  <si>
    <t>10. ANEXOS AL INFORME</t>
  </si>
  <si>
    <t>VALOR UNITARIO</t>
  </si>
  <si>
    <t>VALOR CON IVA</t>
  </si>
  <si>
    <t>VALOR TOTAL</t>
  </si>
  <si>
    <t>ENTRADA DE ALMACEN</t>
  </si>
  <si>
    <t>DIRECCION DE SANIDAD EJERCITO</t>
  </si>
  <si>
    <t xml:space="preserve">                                                                                                      </t>
  </si>
  <si>
    <t xml:space="preserve">          MINISTERIO DE DEFENSA NACIONAL         </t>
  </si>
  <si>
    <t xml:space="preserve">  EJERCITO NACIONAL</t>
  </si>
  <si>
    <t xml:space="preserve">    FUERZAS MILITARES DE COLOMBIA</t>
  </si>
  <si>
    <t>RCE: _______( SI LA TIENE )</t>
  </si>
  <si>
    <t>CALIDAD DEL SERVICIO</t>
  </si>
  <si>
    <t>2: RESUMEN DOCUMENTOS PRESUPUESTALES</t>
  </si>
  <si>
    <t>PLAZO DE EJECUCIÓN:</t>
  </si>
  <si>
    <t>LUGAR DE ENTREGA:</t>
  </si>
  <si>
    <t>3: MODIFICATORIOS</t>
  </si>
  <si>
    <t>4: RELACION DE BIENES Y/O SERVICIOS OBJETO DEL CONTRATO</t>
  </si>
  <si>
    <t xml:space="preserve">CONCEPTO DE PAGO  Y FECHA: </t>
  </si>
  <si>
    <t>5: RESUMEN DE POLIZAS</t>
  </si>
  <si>
    <t>6: BALANCE Y EJECUCION DEL CONTRATO</t>
  </si>
  <si>
    <t>7: PAGOS EFECTUADOS</t>
  </si>
  <si>
    <t>7.1. BALANCE GENERAL CONTRATO</t>
  </si>
  <si>
    <t>7.2. ACTAS DE RECIBO A SATISFACCION</t>
  </si>
  <si>
    <t>8. TRABAJOS Y/O ACTIVIDADES REALIZADAS</t>
  </si>
  <si>
    <t>AUTORIZADO</t>
  </si>
  <si>
    <t>FACTURADO</t>
  </si>
  <si>
    <t>% DE EJECUCION POR PAGO AUTORIZADO</t>
  </si>
  <si>
    <t>% DE EJECUCION POR PAGO CANCELADO</t>
  </si>
  <si>
    <t>VALOR EN AUTORIZACIÓN</t>
  </si>
  <si>
    <t>PORCENTAJE EJECUCIÓN FÍSICA %</t>
  </si>
  <si>
    <t xml:space="preserve">VALOR TOTAL CANCELADO </t>
  </si>
  <si>
    <t>VALOR PAGADO EN EL MES:</t>
  </si>
  <si>
    <t>CUMPLIMIENTO DEL CONTRATO, PAGO DE MULTAS Y CLAUSULA PENAL PECUNIARIA</t>
  </si>
  <si>
    <r>
      <rPr>
        <b/>
        <sz val="13"/>
        <rFont val="Arial Narrow"/>
        <family val="2"/>
      </rPr>
      <t xml:space="preserve">1: INFORMACIÓN DEL CONTRATO  </t>
    </r>
    <r>
      <rPr>
        <sz val="13"/>
        <rFont val="Arial Narrow"/>
        <family val="2"/>
      </rPr>
      <t xml:space="preserve"> </t>
    </r>
  </si>
  <si>
    <t>Recibo satisfacción</t>
  </si>
  <si>
    <t>% EJECUCIÓN FINANCIERA CANCELADO</t>
  </si>
  <si>
    <t>% EJECUCIÓN FINANCIERA POR CANCELAR</t>
  </si>
  <si>
    <t>Supervisor del Contrato</t>
  </si>
  <si>
    <t>NO</t>
  </si>
  <si>
    <t>Acta Recibo a satisfacción</t>
  </si>
  <si>
    <t>ESTABLECIMIENTO DE SANIDAD MILITAR BAS02</t>
  </si>
  <si>
    <t xml:space="preserve"> </t>
  </si>
  <si>
    <t>valor contrato</t>
  </si>
  <si>
    <t xml:space="preserve">VALOR INICIAL DEL CONTRATO 2025: </t>
  </si>
  <si>
    <t>EL CONTRATISTA elaborará Factura, la cual debe contener según resolución 3047 de 2008 anexo 5 en el siguiente orden:
• Factura original y dos copias.
• Dirigido a: ESM BATALLÓN DE ASPC NO 2 "CACIQUE ALFONSO XEQUE" (NIVEL I) 
• NIT: 901.541.212-4
• Las Facturas deben cumplir con los requisitos legales vigentes, Número del contrato contra el cual se facturan los servicios, y para que constituya mérito ejecutivo recibo a satisfacción expedido por el Supervisor del Contrato.
Factura consolidada de la prestación de servicios que cumpla con lo previsto en la normatividad vigente, así como las demás normas que la modifiquen o complementen y/o sustituyan. Facturas o su documento equivalente, o en su defecto cuenta de cobro cuando aplique individual de venta consolidada.</t>
  </si>
  <si>
    <t>OBJETO DEL CONTRATO: “PRESTACIÓN DE SERVICIOS EN PSIQUIATRÍA E INTERNACION EN UNIDAD DE SALUD MENTAL, PSICOTERAPIA Y DEMAS SERVICIOS DERIVADOS DE LA ESPECIALIDAD PARA LOS USUARIOS Y BENEFICIARIOS DEL SUBSISTEMA DE SALUD DE LAS FUERZAS MILITARES ADSCRITOS AL ESTABLECIMIENTO DE SANIDAD MILITAR BICOR5 EN LA CIUDAD DE SANTA MARTA (MAGDALENA), PARA LA VIGENCIA 2025”</t>
  </si>
  <si>
    <t>NOMBRE  DEL CONTRATISTA: INSTITUTO NEUROPSIQUIATRICO NUESTRA SEÑORA DEL CARMEN “INSECAR” SAS</t>
  </si>
  <si>
    <t>NIT o CC: 819006193-1</t>
  </si>
  <si>
    <t xml:space="preserve">EN LETRAS: CIENTO CUARENTA MILLONES DE PESOS M/CTE </t>
  </si>
  <si>
    <t>ACTAS: El Acta debe resumir la información del contrato que permita claramente su identificación y naturaleza. Se debe incluir en la correspondiente acta la información que identifique claramente los siguientes datos: encabezamiento, el número de registro del documento, lugar y fecha, número del contrato, quienes intervienen, asunto. Antecedentes del contrato: Fecha de iniciación del contrato, valor del contrato, anotaciones adicionales como contratos adicionales, etc., fecha de iniciación, fecha de terminación, plazo en días, estado financiero del contrato.
Que se ejecuten los demás trámites administrativos correspondientes.
Verificación del cumplimiento del contratista del pago de aportes parafiscales y los propios del SENA, ICBF y cajas de compensación familiar.
Parágrafo primero. Éste pago se consideran de contado por lo que no se aceptará el cobro de financiación en este caso.
Parágrafo segundo. En el evento de prórroga para el desarrollo del objeto del contrato, se postergará el pago.
Parágrafo tercero: el MDN – EJÉRCITO NACIONAL – DIRECCIÓN DE SANIDAD, realizará los pagos en la cuenta bancaria indicada por el contratista.
INFORMACION BANCARIA: El CONTRATISTA informa que es
titular de la Cuenta de Ahorros 87500005-1 de la Entidad Financiera BANCO DE OCCIDENTE, en la cual se procederá a realizar las consignaciones correspondientes.</t>
  </si>
  <si>
    <t>24 FACTURA</t>
  </si>
  <si>
    <t>PAGO DE FACTURAS LOTE:  AD000026812</t>
  </si>
  <si>
    <t>10%</t>
  </si>
  <si>
    <t>POLIZA DE RESPONSABILIDAD CIVIL: 496-74-994000009274</t>
  </si>
  <si>
    <t>SMSM. MARIA CAROLINA FUENTES NAVARRO</t>
  </si>
  <si>
    <t>VALOR: $140.000.000,00</t>
  </si>
  <si>
    <t>FECHA: 18/07/2025</t>
  </si>
  <si>
    <t>PAGO DE SALARIOS PRESTACIONES SOCIALES LEGALES E INDEMNIZACIONES LABORALES</t>
  </si>
  <si>
    <t>RESPONSABILIDAD CIVIL EXTRACONTRACTUAL</t>
  </si>
  <si>
    <t>5%</t>
  </si>
  <si>
    <t>200 SMMLV</t>
  </si>
  <si>
    <t>El supervisor hace constar que el objeto contratado ha sido entregado por el contratista y los servicios recibidos a entera satisfacción.</t>
  </si>
  <si>
    <t>Desde su perfeccionamiento hasta el 15 de diciembre de 2025 y/o hasta el agotamiento de los recursos, lo primero que suceda.</t>
  </si>
  <si>
    <t>"En lo que tiene que ver con el presupuesto, se ejecutará el valor de CIENTO CUARENTA MILLONES DE PESOS M/CTE ($ 140.000.000) de acuerdo al CDP 32225 del 17 de Junio de 2025 ,  Rubro presupuestal   A-02-02-02-009-003 SERVICIOS PARA EL CUIDADO DE LA SALUD HUMANA Y SERVICIOS SOCIALES, Recurso CSF-10, expedido por el Jefe de Presupuesto ESTABLECIMIENTO DE SANIDAD MILITAR BAS02.
Una vez Recibidos a satisfacción los Servicios objetos de la presente contratación por parte del supervisor del contrato, el contratista debe radicar las facturas con que se realiza el cobro respectivo, las cuales serán canceladas por la Dirección General de Sanidad Militar –se compromete a cancelar el valor del contrato resultante, mediante pagos parciales dentro de los sesenta (60) días hábiles siguientes a la prestación del servicio, previa presentación de la facturación causada, de acuerdo a cortes de prestación de los servicios, liquidación, auditoría y cruce de cuentas, previamente coordinados con la administración y previo cumplimiento de los siguientes requisitos: 1. Situación de recursos por parte del Ministerio de Hacienda y Crédito Público Dirección del Tesoro Nacional. (ASIGNACIÓN CUPO PAC). 2. Verificación por parte del MDN - DIRECCIÓN DE SANIDAD EJÉRCITO – ESTABLECIMIENTO DE SANIDAD MILITAR BAS02.del cumplimiento del contratista del pago de aportes propios del SENA, ICBF y Cajas de Compensación Familiar, salud, pensión, ADRES o los que hubiere lugar. 3. Que se ejecuten los demás trámites administrativos correspondientes. 4. Recepción a satisfacción de la prestación de los servicios por el MINISTERIO DE DEFENSA NACIONAL - DIRECCIÓN DE SANIDAD EJÉRCITO – ESTABLECIMIENTO DE SANIDAD MILITAR BAS02., debidamente suscrita por el supervisor del contrato. En el evento de prórroga en la entrega del objeto del contrato, por causa imputable al contratista, el pago se postergará en el mismo lapso de la prórroga. 
OBJECIONES Y GLOSAS: En caso de presentarse objeciones transitorias, estas deberán ser respondidas dentro de los veinte (20) días calendario, contados a partir de la fecha de notificación al CONTRATISTA por parte del Área responsable; si el CONTRATISTA no cumple con la obligación de aclarar las objeciones notificadas se entenderá que acepta la reclamación y en consecuencia se convierte en glosa definitiva para lo cual se efectuaran los ajustes correspondientes y se dará trámite a la factura. Una vez sean recibidas las respuestas a las objeciones, la factura será tramitada según los términos definidos en el contrato. DESCUENTOS: El oferente deberá especificar los descuentos financieros que otorgará a la DIRECCIÓN DE SANIDAD EJÉRCITO - ESTABLECIMIENTO DE SANIDAD MILITAR BAS02., si a ello hay lugar.</t>
  </si>
  <si>
    <t>CONTRATO Y/O ACUERDO No. 241-ESMBAS02-2025</t>
  </si>
  <si>
    <r>
      <rPr>
        <b/>
        <sz val="11"/>
        <rFont val="Arial Narrow"/>
        <family val="2"/>
      </rPr>
      <t>FECHA SUSCRIPCION CONTRATO</t>
    </r>
    <r>
      <rPr>
        <b/>
        <sz val="13"/>
        <rFont val="Arial Narrow"/>
        <family val="2"/>
      </rPr>
      <t>:Barranquilla, Atlántico,  15 de julio de 2025</t>
    </r>
  </si>
  <si>
    <t>DISPONIBILIDAD PRESUPUESTAL N°: 32225</t>
  </si>
  <si>
    <t>FECHA: 17/06/2025</t>
  </si>
  <si>
    <t xml:space="preserve">REGISTRO PRESUPUESTAL N°: 44625 </t>
  </si>
  <si>
    <t>COMPAÑÍA ASEGURADORA: ASEGURADORA SOLIDARIA DE COLOMBIA NIT 860.524.654-6</t>
  </si>
  <si>
    <t>POLIZA DE CUMPLIMIENTO: 496-47-99000022050</t>
  </si>
  <si>
    <t>PAGO DE FACTURA LOTE: AD000030588</t>
  </si>
  <si>
    <t>1 FACTURA</t>
  </si>
  <si>
    <t>Facturas Lotes: AD000030588</t>
  </si>
  <si>
    <t>PRESTACIÓN DE SERVICIOS EN PSIQUIATRÍA E INTERNACION EN UNIDAD DE SALUD MENTAL, PSICOTERAPIA Y DEMAS SERVICIOS DERIVADOS DE LA ESPECIALIDAD</t>
  </si>
  <si>
    <t>46 FACTURAS</t>
  </si>
  <si>
    <t>PAGO DE FACTURA LOTE: AD000033695</t>
  </si>
  <si>
    <t>Durante los meses de AGOSTO de 2025 se realizaron atenciones de Prestación de servicios médicos y especializados al personal de usuarios del ESM BAS10, de acuerdo a los requerimientos allegados al área de referencia y contra referencia del ESM y/ o urgencias llegadas directamente a la clínica.</t>
  </si>
  <si>
    <t>INFORME DE SUPERVISION N° 003</t>
  </si>
  <si>
    <t>FECHA INFORME : 30/09/2025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</si>
</sst>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quot;$&quot;\ #,##0_);[Red]\(&quot;$&quot;\ #,##0\)"/>
    <numFmt numFmtId="166" formatCode="_(&quot;$&quot;\ * #,##0.00_);_(&quot;$&quot;\ * \(#,##0.00\);_(&quot;$&quot;\ * &quot;-&quot;??_);_(@_)"/>
    <numFmt numFmtId="167" formatCode="_-* #,##0.00\ _€_-;\-* #,##0.00\ _€_-;_-* &quot;-&quot;??\ _€_-;_-@_-"/>
  </numFmts>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3"/>
      <name val="Arial Narrow"/>
      <family val="2"/>
    </font>
    <font>
      <b/>
      <sz val="11"/>
      <name val="Arial Narrow"/>
      <family val="2"/>
    </font>
    <font>
      <sz val="11"/>
      <name val="Arial Narrow"/>
      <family val="2"/>
    </font>
    <font>
      <b/>
      <sz val="11"/>
      <name val="Arial"/>
      <family val="2"/>
    </font>
    <font>
      <sz val="11"/>
      <name val="Arial"/>
      <family val="2"/>
    </font>
    <font>
      <b/>
      <sz val="13"/>
      <color rgb="FFEE0000"/>
      <name val="Arial Narrow"/>
      <family val="2"/>
    </font>
    <font>
      <sz val="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theme="0"/>
      </left>
      <right style="thin">
        <color theme="0"/>
      </right>
      <top style="thin">
        <color indexed="64"/>
      </top>
      <bottom style="thin">
        <color theme="0"/>
      </bottom>
      <diagonal/>
    </border>
    <border>
      <left style="thin">
        <color theme="0"/>
      </left>
      <right style="thin">
        <color theme="0"/>
      </right>
      <top/>
      <bottom style="thin">
        <color theme="0"/>
      </bottom>
      <diagonal/>
    </border>
    <border>
      <left style="thin">
        <color indexed="64"/>
      </left>
      <right style="thin">
        <color indexed="64"/>
      </right>
      <top style="thin">
        <color indexed="64"/>
      </top>
      <bottom style="medium">
        <color indexed="64"/>
      </bottom>
      <diagonal/>
    </border>
    <border>
      <left style="thin">
        <color theme="0"/>
      </left>
      <right style="medium">
        <color indexed="64"/>
      </right>
      <top style="thin">
        <color indexed="64"/>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diagonal/>
    </border>
    <border>
      <left/>
      <right/>
      <top style="thin">
        <color theme="0"/>
      </top>
      <bottom/>
      <diagonal/>
    </border>
    <border>
      <left/>
      <right style="medium">
        <color indexed="64"/>
      </right>
      <top style="thin">
        <color theme="0"/>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1" fillId="0" borderId="0"/>
    <xf numFmtId="167" fontId="1"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cellStyleXfs>
  <cellXfs count="246">
    <xf numFmtId="0" fontId="0" fillId="0" borderId="0" xfId="0"/>
    <xf numFmtId="167" fontId="3" fillId="2" borderId="8" xfId="2" applyFont="1" applyFill="1" applyBorder="1" applyAlignment="1">
      <alignment horizontal="center"/>
    </xf>
    <xf numFmtId="167" fontId="3" fillId="2" borderId="8" xfId="2" applyFont="1" applyFill="1" applyBorder="1" applyAlignment="1">
      <alignment horizontal="center" vertical="center"/>
    </xf>
    <xf numFmtId="0" fontId="3" fillId="2" borderId="34" xfId="1" applyFont="1" applyFill="1" applyBorder="1" applyAlignment="1">
      <alignment horizontal="center"/>
    </xf>
    <xf numFmtId="9" fontId="3" fillId="2" borderId="0" xfId="1" applyNumberFormat="1" applyFont="1" applyFill="1" applyAlignment="1">
      <alignment horizontal="center"/>
    </xf>
    <xf numFmtId="167" fontId="3" fillId="2" borderId="0" xfId="2" applyFont="1" applyFill="1" applyBorder="1"/>
    <xf numFmtId="0" fontId="3" fillId="2" borderId="27" xfId="1" applyFont="1" applyFill="1" applyBorder="1" applyAlignment="1">
      <alignment horizontal="left"/>
    </xf>
    <xf numFmtId="9" fontId="3" fillId="2" borderId="34" xfId="1" applyNumberFormat="1" applyFont="1" applyFill="1" applyBorder="1" applyAlignment="1">
      <alignment horizontal="center"/>
    </xf>
    <xf numFmtId="167" fontId="3" fillId="2" borderId="34" xfId="2" applyFont="1" applyFill="1" applyBorder="1"/>
    <xf numFmtId="0" fontId="3" fillId="2" borderId="39" xfId="1" applyFont="1" applyFill="1" applyBorder="1" applyAlignment="1">
      <alignment vertical="top"/>
    </xf>
    <xf numFmtId="0" fontId="3" fillId="2" borderId="26" xfId="1" applyFont="1" applyFill="1" applyBorder="1" applyAlignment="1">
      <alignment vertical="top"/>
    </xf>
    <xf numFmtId="0" fontId="3" fillId="2" borderId="29" xfId="1" applyFont="1" applyFill="1" applyBorder="1" applyAlignment="1">
      <alignment horizontal="center"/>
    </xf>
    <xf numFmtId="0" fontId="3" fillId="2" borderId="0" xfId="1" applyFont="1" applyFill="1" applyAlignment="1">
      <alignment horizontal="center"/>
    </xf>
    <xf numFmtId="0" fontId="4" fillId="2" borderId="29" xfId="1" applyFont="1" applyFill="1" applyBorder="1"/>
    <xf numFmtId="0" fontId="4" fillId="2" borderId="0" xfId="1" applyFont="1" applyFill="1"/>
    <xf numFmtId="167" fontId="4" fillId="2" borderId="0" xfId="2" applyFont="1" applyFill="1" applyBorder="1"/>
    <xf numFmtId="167" fontId="3" fillId="2" borderId="29" xfId="2" applyFont="1" applyFill="1" applyBorder="1"/>
    <xf numFmtId="0" fontId="4" fillId="0" borderId="27" xfId="0" applyFont="1" applyBorder="1"/>
    <xf numFmtId="0" fontId="4" fillId="0" borderId="34" xfId="0" applyFont="1" applyBorder="1"/>
    <xf numFmtId="0" fontId="4" fillId="0" borderId="18" xfId="0" applyFont="1" applyBorder="1"/>
    <xf numFmtId="0" fontId="4" fillId="0" borderId="0" xfId="0" applyFont="1"/>
    <xf numFmtId="0" fontId="4" fillId="0" borderId="29" xfId="0" applyFont="1" applyBorder="1"/>
    <xf numFmtId="0" fontId="3" fillId="2" borderId="29" xfId="0" applyFont="1" applyFill="1" applyBorder="1" applyAlignment="1">
      <alignment vertical="top"/>
    </xf>
    <xf numFmtId="0" fontId="3" fillId="2" borderId="0" xfId="0" applyFont="1" applyFill="1" applyAlignment="1">
      <alignment vertical="top"/>
    </xf>
    <xf numFmtId="0" fontId="3" fillId="2" borderId="5" xfId="0" applyFont="1" applyFill="1" applyBorder="1" applyAlignment="1">
      <alignment vertical="top"/>
    </xf>
    <xf numFmtId="0" fontId="4" fillId="2" borderId="0" xfId="0" applyFont="1" applyFill="1" applyAlignment="1">
      <alignment vertical="center"/>
    </xf>
    <xf numFmtId="0" fontId="4" fillId="2" borderId="5" xfId="0" applyFont="1" applyFill="1" applyBorder="1" applyAlignment="1">
      <alignment vertical="center"/>
    </xf>
    <xf numFmtId="0" fontId="3" fillId="2" borderId="29" xfId="0" applyFont="1" applyFill="1" applyBorder="1"/>
    <xf numFmtId="0" fontId="3" fillId="2" borderId="0" xfId="0" applyFont="1" applyFill="1"/>
    <xf numFmtId="0" fontId="3" fillId="2" borderId="5" xfId="0" applyFont="1" applyFill="1" applyBorder="1"/>
    <xf numFmtId="0" fontId="4" fillId="2" borderId="28" xfId="0" applyFont="1" applyFill="1" applyBorder="1" applyAlignment="1">
      <alignment vertical="center"/>
    </xf>
    <xf numFmtId="0" fontId="4" fillId="2" borderId="19" xfId="0" applyFont="1" applyFill="1" applyBorder="1" applyAlignment="1">
      <alignment vertical="center"/>
    </xf>
    <xf numFmtId="0" fontId="4" fillId="2" borderId="13" xfId="0" applyFont="1" applyFill="1" applyBorder="1" applyAlignment="1">
      <alignment vertical="center"/>
    </xf>
    <xf numFmtId="0" fontId="3" fillId="2" borderId="27" xfId="0" applyFont="1" applyFill="1" applyBorder="1"/>
    <xf numFmtId="0" fontId="4" fillId="2" borderId="34" xfId="0" applyFont="1" applyFill="1" applyBorder="1"/>
    <xf numFmtId="0" fontId="4" fillId="2" borderId="18" xfId="0" applyFont="1" applyFill="1" applyBorder="1"/>
    <xf numFmtId="0" fontId="4" fillId="2" borderId="0" xfId="0" applyFont="1" applyFill="1"/>
    <xf numFmtId="0" fontId="4" fillId="2" borderId="5" xfId="0" applyFont="1" applyFill="1" applyBorder="1"/>
    <xf numFmtId="0" fontId="4" fillId="2" borderId="0" xfId="0" applyFont="1" applyFill="1" applyAlignment="1">
      <alignment vertical="top"/>
    </xf>
    <xf numFmtId="0" fontId="4" fillId="2" borderId="5" xfId="0" applyFont="1" applyFill="1" applyBorder="1" applyAlignment="1">
      <alignment vertical="top"/>
    </xf>
    <xf numFmtId="0" fontId="3" fillId="2" borderId="8" xfId="0" applyFont="1" applyFill="1" applyBorder="1" applyAlignment="1">
      <alignment horizontal="center"/>
    </xf>
    <xf numFmtId="14" fontId="4" fillId="2" borderId="17" xfId="0" applyNumberFormat="1" applyFont="1" applyFill="1" applyBorder="1" applyAlignment="1">
      <alignment horizontal="center" vertical="center"/>
    </xf>
    <xf numFmtId="0" fontId="3" fillId="2" borderId="7" xfId="0" applyFont="1" applyFill="1" applyBorder="1" applyAlignment="1">
      <alignment horizontal="center"/>
    </xf>
    <xf numFmtId="0" fontId="3" fillId="2" borderId="25" xfId="0" applyFont="1" applyFill="1" applyBorder="1" applyAlignment="1">
      <alignment horizontal="center"/>
    </xf>
    <xf numFmtId="0" fontId="3" fillId="2" borderId="38" xfId="0" applyFont="1" applyFill="1" applyBorder="1" applyAlignment="1">
      <alignment horizontal="center"/>
    </xf>
    <xf numFmtId="0" fontId="3" fillId="2" borderId="18" xfId="0" applyFont="1" applyFill="1" applyBorder="1" applyAlignment="1">
      <alignment horizontal="center"/>
    </xf>
    <xf numFmtId="166" fontId="3" fillId="2" borderId="11" xfId="5" applyFont="1" applyFill="1" applyBorder="1"/>
    <xf numFmtId="166" fontId="4" fillId="2" borderId="10" xfId="5" applyFont="1" applyFill="1" applyBorder="1"/>
    <xf numFmtId="166" fontId="4" fillId="2" borderId="11" xfId="5" applyFont="1" applyFill="1" applyBorder="1"/>
    <xf numFmtId="166" fontId="4" fillId="2" borderId="11" xfId="5" applyFont="1" applyFill="1" applyBorder="1" applyAlignment="1">
      <alignment horizontal="center" vertical="center" wrapText="1"/>
    </xf>
    <xf numFmtId="166" fontId="4" fillId="2" borderId="21" xfId="5" applyFont="1" applyFill="1" applyBorder="1"/>
    <xf numFmtId="0" fontId="3" fillId="2" borderId="2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4" xfId="0" applyFont="1" applyFill="1" applyBorder="1" applyAlignment="1">
      <alignment horizontal="center" vertical="center" wrapText="1"/>
    </xf>
    <xf numFmtId="0" fontId="3" fillId="2" borderId="20" xfId="0" applyFont="1" applyFill="1" applyBorder="1" applyAlignment="1">
      <alignment horizontal="center"/>
    </xf>
    <xf numFmtId="0" fontId="3" fillId="2" borderId="2" xfId="0" applyFont="1" applyFill="1" applyBorder="1" applyAlignment="1">
      <alignment horizontal="center"/>
    </xf>
    <xf numFmtId="14" fontId="3" fillId="2" borderId="2" xfId="0" applyNumberFormat="1" applyFont="1" applyFill="1" applyBorder="1" applyAlignment="1">
      <alignment horizontal="center"/>
    </xf>
    <xf numFmtId="166" fontId="3" fillId="2" borderId="6" xfId="5" applyFont="1" applyFill="1" applyBorder="1" applyAlignment="1">
      <alignment horizontal="center"/>
    </xf>
    <xf numFmtId="0" fontId="4" fillId="2" borderId="28" xfId="0" applyFont="1" applyFill="1" applyBorder="1"/>
    <xf numFmtId="0" fontId="4" fillId="2" borderId="19" xfId="0" applyFont="1" applyFill="1" applyBorder="1"/>
    <xf numFmtId="0" fontId="4" fillId="2" borderId="13" xfId="0" applyFont="1" applyFill="1" applyBorder="1"/>
    <xf numFmtId="0" fontId="4" fillId="2" borderId="27" xfId="0" applyFont="1" applyFill="1" applyBorder="1"/>
    <xf numFmtId="0" fontId="3" fillId="0" borderId="39" xfId="0" applyFont="1" applyBorder="1"/>
    <xf numFmtId="0" fontId="4" fillId="0" borderId="49" xfId="0" applyFont="1" applyBorder="1"/>
    <xf numFmtId="0" fontId="4" fillId="0" borderId="50" xfId="0" applyFont="1" applyBorder="1"/>
    <xf numFmtId="166" fontId="3" fillId="2" borderId="21" xfId="5" applyFont="1" applyFill="1" applyBorder="1"/>
    <xf numFmtId="166" fontId="3" fillId="2" borderId="10" xfId="5" applyFont="1" applyFill="1" applyBorder="1"/>
    <xf numFmtId="0" fontId="4" fillId="0" borderId="5" xfId="0" applyFont="1" applyBorder="1"/>
    <xf numFmtId="0" fontId="4" fillId="0" borderId="52" xfId="0" applyFont="1" applyBorder="1"/>
    <xf numFmtId="0" fontId="4" fillId="0" borderId="53" xfId="0" applyFont="1" applyBorder="1"/>
    <xf numFmtId="166" fontId="3" fillId="2" borderId="32" xfId="5" applyFont="1" applyFill="1" applyBorder="1" applyAlignment="1">
      <alignment horizontal="left" vertical="top" wrapText="1"/>
    </xf>
    <xf numFmtId="0" fontId="3" fillId="2" borderId="1" xfId="0" applyFont="1" applyFill="1" applyBorder="1" applyAlignment="1">
      <alignment horizontal="center"/>
    </xf>
    <xf numFmtId="14" fontId="3" fillId="2" borderId="1" xfId="0" applyNumberFormat="1" applyFont="1" applyFill="1" applyBorder="1" applyAlignment="1">
      <alignment horizontal="center"/>
    </xf>
    <xf numFmtId="0" fontId="6" fillId="2" borderId="20" xfId="1" applyFont="1" applyFill="1" applyBorder="1"/>
    <xf numFmtId="166" fontId="6" fillId="2" borderId="1" xfId="5" applyFont="1" applyFill="1" applyBorder="1" applyAlignment="1">
      <alignment horizontal="left"/>
    </xf>
    <xf numFmtId="166" fontId="6" fillId="2" borderId="57" xfId="5" applyFont="1" applyFill="1" applyBorder="1" applyAlignment="1">
      <alignment horizontal="left"/>
    </xf>
    <xf numFmtId="0" fontId="3" fillId="2" borderId="3" xfId="0" applyFont="1" applyFill="1" applyBorder="1" applyAlignment="1">
      <alignment horizontal="left" vertical="center" wrapText="1"/>
    </xf>
    <xf numFmtId="0" fontId="3" fillId="2" borderId="25" xfId="1" applyFont="1" applyFill="1" applyBorder="1" applyAlignment="1">
      <alignment horizontal="center"/>
    </xf>
    <xf numFmtId="0" fontId="3" fillId="2" borderId="58" xfId="0" applyFont="1" applyFill="1" applyBorder="1" applyAlignment="1">
      <alignment horizontal="left" vertical="center" wrapText="1"/>
    </xf>
    <xf numFmtId="0" fontId="4" fillId="2" borderId="17" xfId="0" applyFont="1" applyFill="1" applyBorder="1" applyAlignment="1">
      <alignment horizontal="center" vertical="center"/>
    </xf>
    <xf numFmtId="167" fontId="6" fillId="2" borderId="6" xfId="2" applyFont="1" applyFill="1" applyBorder="1" applyAlignment="1"/>
    <xf numFmtId="0" fontId="3" fillId="2" borderId="58" xfId="0" applyFont="1" applyFill="1" applyBorder="1" applyAlignment="1">
      <alignment horizontal="center"/>
    </xf>
    <xf numFmtId="0" fontId="3" fillId="0" borderId="29" xfId="0" applyFont="1" applyBorder="1"/>
    <xf numFmtId="166" fontId="6" fillId="2" borderId="3" xfId="5" applyFont="1" applyFill="1" applyBorder="1" applyAlignment="1">
      <alignment horizontal="left"/>
    </xf>
    <xf numFmtId="167" fontId="6" fillId="2" borderId="12" xfId="2" applyFont="1" applyFill="1" applyBorder="1" applyAlignment="1"/>
    <xf numFmtId="167" fontId="5" fillId="2" borderId="60" xfId="2" applyFont="1" applyFill="1" applyBorder="1"/>
    <xf numFmtId="166" fontId="6" fillId="2" borderId="60" xfId="5" applyFont="1" applyFill="1" applyBorder="1" applyAlignment="1"/>
    <xf numFmtId="0" fontId="6" fillId="2" borderId="31" xfId="1" applyFont="1" applyFill="1" applyBorder="1"/>
    <xf numFmtId="166" fontId="5" fillId="2" borderId="41" xfId="5" applyFont="1" applyFill="1" applyBorder="1" applyAlignment="1">
      <alignment horizontal="left"/>
    </xf>
    <xf numFmtId="0" fontId="7" fillId="2" borderId="20" xfId="0" applyFont="1" applyFill="1" applyBorder="1" applyAlignment="1">
      <alignment horizontal="center" vertical="center"/>
    </xf>
    <xf numFmtId="0" fontId="8" fillId="2" borderId="1" xfId="0" applyFont="1" applyFill="1" applyBorder="1" applyAlignment="1">
      <alignment horizontal="center" vertical="center"/>
    </xf>
    <xf numFmtId="164" fontId="8" fillId="2" borderId="1" xfId="3" applyFont="1" applyFill="1" applyBorder="1" applyAlignment="1">
      <alignment horizontal="center" vertical="center"/>
    </xf>
    <xf numFmtId="164" fontId="0" fillId="0" borderId="0" xfId="3" applyFont="1"/>
    <xf numFmtId="167" fontId="0" fillId="0" borderId="0" xfId="0" applyNumberFormat="1"/>
    <xf numFmtId="0" fontId="10" fillId="2" borderId="58" xfId="0" applyFont="1" applyFill="1" applyBorder="1" applyAlignment="1">
      <alignment horizontal="center" vertical="center" wrapText="1"/>
    </xf>
    <xf numFmtId="164" fontId="8" fillId="2" borderId="61" xfId="3" applyFont="1" applyFill="1" applyBorder="1" applyAlignment="1">
      <alignment horizontal="center" vertical="center"/>
    </xf>
    <xf numFmtId="0" fontId="3" fillId="2" borderId="0" xfId="0" applyFont="1" applyFill="1" applyAlignment="1">
      <alignment vertical="center"/>
    </xf>
    <xf numFmtId="2" fontId="5" fillId="3" borderId="8" xfId="4" applyNumberFormat="1" applyFont="1" applyFill="1" applyBorder="1" applyAlignment="1"/>
    <xf numFmtId="166" fontId="3" fillId="3" borderId="11" xfId="5" applyFont="1" applyFill="1" applyBorder="1"/>
    <xf numFmtId="166" fontId="3" fillId="3" borderId="42" xfId="5" applyFont="1" applyFill="1" applyBorder="1"/>
    <xf numFmtId="166" fontId="3" fillId="3" borderId="13" xfId="5" applyFont="1" applyFill="1" applyBorder="1"/>
    <xf numFmtId="166" fontId="3" fillId="3" borderId="6" xfId="5" applyFont="1" applyFill="1" applyBorder="1" applyAlignment="1">
      <alignment horizontal="center"/>
    </xf>
    <xf numFmtId="166" fontId="3" fillId="3" borderId="14" xfId="5" applyFont="1" applyFill="1" applyBorder="1" applyAlignment="1"/>
    <xf numFmtId="2" fontId="3" fillId="3" borderId="6" xfId="4" applyNumberFormat="1" applyFont="1" applyFill="1" applyBorder="1"/>
    <xf numFmtId="2" fontId="3" fillId="3" borderId="9" xfId="0" applyNumberFormat="1" applyFont="1" applyFill="1" applyBorder="1"/>
    <xf numFmtId="2" fontId="3" fillId="3" borderId="51" xfId="4" applyNumberFormat="1" applyFont="1" applyFill="1" applyBorder="1"/>
    <xf numFmtId="166" fontId="5" fillId="2" borderId="1" xfId="5" applyFont="1" applyFill="1" applyBorder="1"/>
    <xf numFmtId="166" fontId="5" fillId="2" borderId="1" xfId="5" applyFont="1" applyFill="1" applyBorder="1" applyAlignment="1"/>
    <xf numFmtId="166" fontId="5" fillId="2" borderId="57" xfId="5" applyFont="1" applyFill="1" applyBorder="1"/>
    <xf numFmtId="0" fontId="1" fillId="2" borderId="1" xfId="0" applyFont="1" applyFill="1" applyBorder="1" applyAlignment="1">
      <alignment horizontal="center" vertical="center" wrapText="1"/>
    </xf>
    <xf numFmtId="0" fontId="3" fillId="2" borderId="62" xfId="0" applyFont="1" applyFill="1" applyBorder="1"/>
    <xf numFmtId="0" fontId="4" fillId="2" borderId="51" xfId="0" applyFont="1" applyFill="1" applyBorder="1"/>
    <xf numFmtId="0" fontId="4" fillId="2" borderId="9" xfId="0" applyFont="1" applyFill="1" applyBorder="1"/>
    <xf numFmtId="165" fontId="4" fillId="2" borderId="1" xfId="0" applyNumberFormat="1" applyFont="1" applyFill="1" applyBorder="1" applyAlignment="1">
      <alignment horizontal="center" vertical="center"/>
    </xf>
    <xf numFmtId="14" fontId="4" fillId="2" borderId="1" xfId="0" applyNumberFormat="1" applyFont="1" applyFill="1" applyBorder="1" applyAlignment="1">
      <alignment horizontal="center" vertical="center"/>
    </xf>
    <xf numFmtId="14" fontId="4" fillId="2" borderId="6" xfId="0" applyNumberFormat="1" applyFont="1" applyFill="1" applyBorder="1" applyAlignment="1">
      <alignment horizontal="center" vertical="center"/>
    </xf>
    <xf numFmtId="0" fontId="10" fillId="2" borderId="63" xfId="0" applyFont="1" applyFill="1" applyBorder="1" applyAlignment="1">
      <alignment horizontal="center" vertical="center" wrapText="1"/>
    </xf>
    <xf numFmtId="165" fontId="4" fillId="2" borderId="57" xfId="0" applyNumberFormat="1" applyFont="1" applyFill="1" applyBorder="1" applyAlignment="1">
      <alignment horizontal="center" vertical="center"/>
    </xf>
    <xf numFmtId="14" fontId="4" fillId="2" borderId="57" xfId="0" applyNumberFormat="1" applyFont="1" applyFill="1" applyBorder="1" applyAlignment="1">
      <alignment horizontal="center" vertical="center"/>
    </xf>
    <xf numFmtId="14" fontId="4" fillId="2" borderId="59" xfId="0" applyNumberFormat="1" applyFont="1" applyFill="1" applyBorder="1" applyAlignment="1">
      <alignment horizontal="center" vertical="center"/>
    </xf>
    <xf numFmtId="164" fontId="8" fillId="2" borderId="6" xfId="3" applyFont="1" applyFill="1" applyBorder="1" applyAlignment="1">
      <alignment horizontal="center" vertical="center"/>
    </xf>
    <xf numFmtId="166" fontId="5" fillId="3" borderId="22" xfId="5" applyFont="1" applyFill="1" applyBorder="1" applyAlignment="1"/>
    <xf numFmtId="166" fontId="5" fillId="3" borderId="23" xfId="5" applyFont="1" applyFill="1" applyBorder="1" applyAlignment="1"/>
    <xf numFmtId="166" fontId="5" fillId="2" borderId="6" xfId="5" applyFont="1" applyFill="1" applyBorder="1" applyAlignment="1"/>
    <xf numFmtId="166" fontId="6" fillId="2" borderId="51" xfId="5" applyFont="1" applyFill="1" applyBorder="1" applyAlignment="1">
      <alignment horizontal="left"/>
    </xf>
    <xf numFmtId="166" fontId="5" fillId="2" borderId="51" xfId="5" applyFont="1" applyFill="1" applyBorder="1"/>
    <xf numFmtId="166" fontId="5" fillId="2" borderId="51" xfId="5" applyFont="1" applyFill="1" applyBorder="1" applyAlignment="1"/>
    <xf numFmtId="167" fontId="6" fillId="2" borderId="9" xfId="2" applyFont="1" applyFill="1" applyBorder="1" applyAlignment="1"/>
    <xf numFmtId="0" fontId="3" fillId="2" borderId="3" xfId="0" applyFont="1" applyFill="1" applyBorder="1" applyAlignment="1">
      <alignment horizontal="left" vertical="center" wrapText="1"/>
    </xf>
    <xf numFmtId="0" fontId="3" fillId="2" borderId="14" xfId="0" applyFont="1" applyFill="1" applyBorder="1" applyAlignment="1">
      <alignment horizontal="left" vertical="center" wrapText="1"/>
    </xf>
    <xf numFmtId="0" fontId="3" fillId="2" borderId="30"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 xfId="0" applyFont="1" applyFill="1" applyBorder="1" applyAlignment="1">
      <alignment horizontal="left"/>
    </xf>
    <xf numFmtId="0" fontId="3" fillId="2" borderId="6" xfId="0" applyFont="1" applyFill="1" applyBorder="1" applyAlignment="1">
      <alignment horizontal="left"/>
    </xf>
    <xf numFmtId="0" fontId="3" fillId="2" borderId="47" xfId="0" applyFont="1" applyFill="1" applyBorder="1" applyAlignment="1">
      <alignment horizontal="center"/>
    </xf>
    <xf numFmtId="0" fontId="3" fillId="2" borderId="48" xfId="0" applyFont="1" applyFill="1" applyBorder="1" applyAlignment="1">
      <alignment horizontal="center"/>
    </xf>
    <xf numFmtId="0" fontId="3" fillId="2" borderId="32"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left"/>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44"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3" fillId="2" borderId="25" xfId="0" applyFont="1" applyFill="1" applyBorder="1" applyAlignment="1">
      <alignment horizontal="center" vertical="top"/>
    </xf>
    <xf numFmtId="0" fontId="3" fillId="2" borderId="24" xfId="0" applyFont="1" applyFill="1" applyBorder="1" applyAlignment="1">
      <alignment horizontal="center" vertical="top"/>
    </xf>
    <xf numFmtId="0" fontId="3" fillId="2" borderId="7" xfId="0" applyFont="1" applyFill="1" applyBorder="1" applyAlignment="1">
      <alignment horizontal="center" vertical="top"/>
    </xf>
    <xf numFmtId="164" fontId="3" fillId="2" borderId="1" xfId="3" applyFont="1" applyFill="1" applyBorder="1" applyAlignment="1">
      <alignment horizontal="center" vertical="center" wrapText="1"/>
    </xf>
    <xf numFmtId="164" fontId="9" fillId="2" borderId="1" xfId="3" applyFont="1" applyFill="1" applyBorder="1" applyAlignment="1">
      <alignment horizontal="center" vertical="center"/>
    </xf>
    <xf numFmtId="0" fontId="3" fillId="2" borderId="33" xfId="0" applyFont="1" applyFill="1" applyBorder="1" applyAlignment="1">
      <alignment horizontal="left" vertical="center" wrapText="1"/>
    </xf>
    <xf numFmtId="0" fontId="4" fillId="0" borderId="0" xfId="0" applyFont="1" applyAlignment="1">
      <alignment horizontal="center"/>
    </xf>
    <xf numFmtId="0" fontId="3" fillId="0" borderId="27" xfId="0" applyFont="1" applyBorder="1" applyAlignment="1">
      <alignment horizontal="center" vertical="center"/>
    </xf>
    <xf numFmtId="0" fontId="3" fillId="0" borderId="34" xfId="0" applyFont="1" applyBorder="1" applyAlignment="1">
      <alignment horizontal="center"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3" fillId="0" borderId="12" xfId="0" applyFont="1" applyBorder="1" applyAlignment="1">
      <alignment horizontal="center" vertical="center"/>
    </xf>
    <xf numFmtId="0" fontId="3" fillId="0" borderId="29" xfId="0" applyFont="1" applyBorder="1" applyAlignment="1">
      <alignment horizontal="center" vertical="center"/>
    </xf>
    <xf numFmtId="0" fontId="3" fillId="0" borderId="0" xfId="0" applyFont="1" applyAlignment="1">
      <alignment horizontal="center" vertical="center"/>
    </xf>
    <xf numFmtId="0" fontId="3" fillId="2" borderId="28" xfId="0" applyFont="1" applyFill="1" applyBorder="1" applyAlignment="1">
      <alignment horizontal="center"/>
    </xf>
    <xf numFmtId="0" fontId="3" fillId="2" borderId="19" xfId="0" applyFont="1" applyFill="1" applyBorder="1" applyAlignment="1">
      <alignment horizontal="center"/>
    </xf>
    <xf numFmtId="0" fontId="3" fillId="2" borderId="13" xfId="0" applyFont="1" applyFill="1" applyBorder="1" applyAlignment="1">
      <alignment horizontal="center"/>
    </xf>
    <xf numFmtId="0" fontId="3" fillId="2" borderId="3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25" xfId="0" applyFont="1" applyFill="1" applyBorder="1" applyAlignment="1">
      <alignment horizontal="left" vertical="top"/>
    </xf>
    <xf numFmtId="0" fontId="3" fillId="2" borderId="24" xfId="0" applyFont="1" applyFill="1" applyBorder="1" applyAlignment="1">
      <alignment horizontal="left" vertical="top"/>
    </xf>
    <xf numFmtId="0" fontId="3" fillId="2" borderId="7" xfId="0" applyFont="1" applyFill="1" applyBorder="1" applyAlignment="1">
      <alignment horizontal="left" vertical="top"/>
    </xf>
    <xf numFmtId="0" fontId="3" fillId="2" borderId="38"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left"/>
    </xf>
    <xf numFmtId="0" fontId="3" fillId="2" borderId="18" xfId="0" applyFont="1" applyFill="1" applyBorder="1" applyAlignment="1">
      <alignment horizontal="left"/>
    </xf>
    <xf numFmtId="0" fontId="3" fillId="2" borderId="39" xfId="0" applyFont="1" applyFill="1" applyBorder="1" applyAlignment="1">
      <alignment horizontal="left" vertical="center" wrapText="1"/>
    </xf>
    <xf numFmtId="0" fontId="9" fillId="2" borderId="26" xfId="0" applyFont="1" applyFill="1" applyBorder="1" applyAlignment="1">
      <alignment horizontal="left" vertical="center" wrapText="1"/>
    </xf>
    <xf numFmtId="0" fontId="9" fillId="2" borderId="35" xfId="0" applyFont="1" applyFill="1" applyBorder="1" applyAlignment="1">
      <alignment horizontal="left" vertical="center" wrapText="1"/>
    </xf>
    <xf numFmtId="0" fontId="9" fillId="2" borderId="20" xfId="0" applyFont="1" applyFill="1" applyBorder="1" applyAlignment="1">
      <alignment horizontal="left" vertical="center" wrapText="1"/>
    </xf>
    <xf numFmtId="0" fontId="9" fillId="2" borderId="31"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4" fillId="2" borderId="40" xfId="0" applyFont="1" applyFill="1" applyBorder="1" applyAlignment="1">
      <alignment horizontal="left" vertical="top" wrapText="1"/>
    </xf>
    <xf numFmtId="0" fontId="4" fillId="2" borderId="41" xfId="0" applyFont="1" applyFill="1" applyBorder="1" applyAlignment="1">
      <alignment horizontal="left" vertical="top" wrapText="1"/>
    </xf>
    <xf numFmtId="0" fontId="4" fillId="2" borderId="36" xfId="0" applyFont="1" applyFill="1" applyBorder="1" applyAlignment="1">
      <alignment horizontal="left" vertical="top" wrapText="1"/>
    </xf>
    <xf numFmtId="0" fontId="4" fillId="2" borderId="28" xfId="0" applyFont="1" applyFill="1" applyBorder="1" applyAlignment="1">
      <alignment horizontal="left" vertical="top" wrapText="1"/>
    </xf>
    <xf numFmtId="0" fontId="4" fillId="2" borderId="19" xfId="0" applyFont="1" applyFill="1" applyBorder="1" applyAlignment="1">
      <alignment horizontal="left" vertical="top" wrapText="1"/>
    </xf>
    <xf numFmtId="0" fontId="4" fillId="2" borderId="13" xfId="0" applyFont="1" applyFill="1" applyBorder="1" applyAlignment="1">
      <alignment horizontal="left" vertical="top" wrapText="1"/>
    </xf>
    <xf numFmtId="0" fontId="3" fillId="2" borderId="32" xfId="0" applyFont="1" applyFill="1" applyBorder="1" applyAlignment="1">
      <alignment horizontal="right"/>
    </xf>
    <xf numFmtId="0" fontId="3" fillId="2" borderId="33" xfId="0" applyFont="1" applyFill="1" applyBorder="1" applyAlignment="1">
      <alignment horizontal="right"/>
    </xf>
    <xf numFmtId="0" fontId="3" fillId="2" borderId="4" xfId="0" applyFont="1" applyFill="1" applyBorder="1" applyAlignment="1">
      <alignment horizontal="right"/>
    </xf>
    <xf numFmtId="14" fontId="3" fillId="2" borderId="3" xfId="0" applyNumberFormat="1" applyFont="1" applyFill="1" applyBorder="1" applyAlignment="1">
      <alignment horizontal="left" vertical="center" wrapText="1"/>
    </xf>
    <xf numFmtId="49" fontId="4" fillId="2" borderId="1" xfId="0" applyNumberFormat="1" applyFont="1" applyFill="1" applyBorder="1" applyAlignment="1">
      <alignment horizontal="center" vertical="center"/>
    </xf>
    <xf numFmtId="0" fontId="6" fillId="2" borderId="44" xfId="1" applyFont="1" applyFill="1" applyBorder="1" applyAlignment="1">
      <alignment horizontal="left" wrapText="1"/>
    </xf>
    <xf numFmtId="0" fontId="6" fillId="2" borderId="45" xfId="1" applyFont="1" applyFill="1" applyBorder="1" applyAlignment="1">
      <alignment horizontal="left" wrapText="1"/>
    </xf>
    <xf numFmtId="0" fontId="6" fillId="2" borderId="58" xfId="1" applyFont="1" applyFill="1" applyBorder="1" applyAlignment="1">
      <alignment horizontal="left"/>
    </xf>
    <xf numFmtId="0" fontId="6" fillId="2" borderId="1" xfId="1" applyFont="1" applyFill="1" applyBorder="1" applyAlignment="1">
      <alignment horizontal="left"/>
    </xf>
    <xf numFmtId="0" fontId="3" fillId="2" borderId="64" xfId="0" applyFont="1" applyFill="1" applyBorder="1" applyAlignment="1">
      <alignment horizontal="left"/>
    </xf>
    <xf numFmtId="0" fontId="3" fillId="2" borderId="65" xfId="0" applyFont="1" applyFill="1" applyBorder="1" applyAlignment="1">
      <alignment horizontal="left"/>
    </xf>
    <xf numFmtId="0" fontId="3" fillId="2" borderId="66" xfId="0" applyFont="1" applyFill="1" applyBorder="1" applyAlignment="1">
      <alignment horizontal="left"/>
    </xf>
    <xf numFmtId="0" fontId="3" fillId="2" borderId="29" xfId="0" applyFont="1" applyFill="1" applyBorder="1" applyAlignment="1">
      <alignment horizontal="left" vertical="top"/>
    </xf>
    <xf numFmtId="0" fontId="3" fillId="2" borderId="0" xfId="0" applyFont="1" applyFill="1" applyAlignment="1">
      <alignment horizontal="left" vertical="top"/>
    </xf>
    <xf numFmtId="0" fontId="3" fillId="2" borderId="5" xfId="0" applyFont="1" applyFill="1" applyBorder="1" applyAlignment="1">
      <alignment horizontal="left" vertical="top"/>
    </xf>
    <xf numFmtId="0" fontId="3" fillId="2" borderId="28" xfId="0" applyFont="1" applyFill="1" applyBorder="1" applyAlignment="1">
      <alignment horizontal="left" vertical="top"/>
    </xf>
    <xf numFmtId="0" fontId="3" fillId="2" borderId="19" xfId="0" applyFont="1" applyFill="1" applyBorder="1" applyAlignment="1">
      <alignment horizontal="left" vertical="top"/>
    </xf>
    <xf numFmtId="0" fontId="3" fillId="2" borderId="13" xfId="0" applyFont="1" applyFill="1" applyBorder="1" applyAlignment="1">
      <alignment horizontal="left" vertical="top"/>
    </xf>
    <xf numFmtId="0" fontId="3" fillId="2" borderId="25" xfId="1" applyFont="1" applyFill="1" applyBorder="1" applyAlignment="1">
      <alignment horizontal="left"/>
    </xf>
    <xf numFmtId="0" fontId="3" fillId="2" borderId="24" xfId="1" applyFont="1" applyFill="1" applyBorder="1" applyAlignment="1">
      <alignment horizontal="left"/>
    </xf>
    <xf numFmtId="0" fontId="3" fillId="2" borderId="7" xfId="1" applyFont="1" applyFill="1" applyBorder="1" applyAlignment="1">
      <alignment horizontal="left"/>
    </xf>
    <xf numFmtId="0" fontId="3" fillId="2" borderId="25" xfId="1" applyFont="1" applyFill="1" applyBorder="1" applyAlignment="1">
      <alignment horizontal="center"/>
    </xf>
    <xf numFmtId="0" fontId="3" fillId="2" borderId="7" xfId="1" applyFont="1" applyFill="1" applyBorder="1" applyAlignment="1">
      <alignment horizontal="center"/>
    </xf>
    <xf numFmtId="0" fontId="3" fillId="2" borderId="37" xfId="0" applyFont="1" applyFill="1" applyBorder="1" applyAlignment="1">
      <alignment horizontal="left"/>
    </xf>
    <xf numFmtId="0" fontId="3" fillId="2" borderId="22" xfId="0" applyFont="1" applyFill="1" applyBorder="1" applyAlignment="1">
      <alignment horizontal="left"/>
    </xf>
    <xf numFmtId="0" fontId="3" fillId="2" borderId="23" xfId="0" applyFont="1" applyFill="1" applyBorder="1" applyAlignment="1">
      <alignment horizontal="left"/>
    </xf>
    <xf numFmtId="0" fontId="6" fillId="2" borderId="32" xfId="1" applyFont="1" applyFill="1" applyBorder="1" applyAlignment="1">
      <alignment horizontal="left"/>
    </xf>
    <xf numFmtId="0" fontId="6" fillId="2" borderId="4" xfId="1" applyFont="1" applyFill="1" applyBorder="1" applyAlignment="1">
      <alignment horizontal="left"/>
    </xf>
    <xf numFmtId="49" fontId="4" fillId="2" borderId="57" xfId="0" applyNumberFormat="1" applyFont="1" applyFill="1" applyBorder="1" applyAlignment="1">
      <alignment horizontal="center" vertical="center"/>
    </xf>
    <xf numFmtId="0" fontId="3" fillId="2" borderId="25" xfId="0" applyFont="1" applyFill="1" applyBorder="1" applyAlignment="1">
      <alignment horizontal="left" vertical="center" wrapText="1"/>
    </xf>
    <xf numFmtId="0" fontId="3" fillId="2" borderId="24" xfId="0" applyFont="1" applyFill="1" applyBorder="1" applyAlignment="1">
      <alignment horizontal="left" vertical="center" wrapText="1"/>
    </xf>
    <xf numFmtId="0" fontId="3" fillId="2" borderId="7" xfId="0" applyFont="1" applyFill="1" applyBorder="1" applyAlignment="1">
      <alignment horizontal="left" vertical="center" wrapText="1"/>
    </xf>
    <xf numFmtId="0" fontId="0" fillId="0" borderId="34" xfId="0" applyBorder="1" applyAlignment="1">
      <alignment horizontal="center"/>
    </xf>
    <xf numFmtId="0" fontId="4" fillId="0" borderId="28" xfId="0" applyFont="1" applyBorder="1" applyAlignment="1">
      <alignment horizontal="center"/>
    </xf>
    <xf numFmtId="0" fontId="4" fillId="0" borderId="19" xfId="0" applyFont="1" applyBorder="1" applyAlignment="1">
      <alignment horizontal="center"/>
    </xf>
    <xf numFmtId="0" fontId="4" fillId="0" borderId="13" xfId="0" applyFont="1" applyBorder="1" applyAlignment="1">
      <alignment horizontal="center"/>
    </xf>
    <xf numFmtId="0" fontId="3" fillId="0" borderId="54" xfId="0" applyFont="1" applyBorder="1" applyAlignment="1">
      <alignment horizontal="center"/>
    </xf>
    <xf numFmtId="0" fontId="3" fillId="0" borderId="55" xfId="0" applyFont="1" applyBorder="1" applyAlignment="1">
      <alignment horizontal="center"/>
    </xf>
    <xf numFmtId="0" fontId="3" fillId="0" borderId="56" xfId="0" applyFont="1" applyBorder="1" applyAlignment="1">
      <alignment horizontal="center"/>
    </xf>
    <xf numFmtId="0" fontId="4" fillId="0" borderId="20" xfId="0" applyFont="1" applyBorder="1" applyAlignment="1">
      <alignment horizontal="left" wrapText="1"/>
    </xf>
    <xf numFmtId="0" fontId="4" fillId="0" borderId="31" xfId="0" applyFont="1" applyBorder="1" applyAlignment="1">
      <alignment horizontal="left" wrapText="1"/>
    </xf>
    <xf numFmtId="0" fontId="4" fillId="0" borderId="12" xfId="0" applyFont="1" applyBorder="1" applyAlignment="1">
      <alignment horizontal="left" wrapText="1"/>
    </xf>
    <xf numFmtId="10" fontId="3" fillId="2" borderId="44" xfId="4" applyNumberFormat="1" applyFont="1" applyFill="1" applyBorder="1" applyAlignment="1">
      <alignment horizontal="center" wrapText="1"/>
    </xf>
    <xf numFmtId="10" fontId="3" fillId="2" borderId="45" xfId="4" applyNumberFormat="1" applyFont="1" applyFill="1" applyBorder="1" applyAlignment="1">
      <alignment horizontal="center" wrapText="1"/>
    </xf>
    <xf numFmtId="10" fontId="3" fillId="2" borderId="43" xfId="4" applyNumberFormat="1" applyFont="1" applyFill="1" applyBorder="1" applyAlignment="1">
      <alignment horizontal="center" wrapText="1"/>
    </xf>
    <xf numFmtId="0" fontId="3" fillId="2" borderId="32" xfId="1" applyFont="1" applyFill="1" applyBorder="1" applyAlignment="1">
      <alignment horizontal="left"/>
    </xf>
    <xf numFmtId="0" fontId="3" fillId="2" borderId="14" xfId="1" applyFont="1" applyFill="1" applyBorder="1" applyAlignment="1">
      <alignment horizontal="left"/>
    </xf>
    <xf numFmtId="0" fontId="3" fillId="2" borderId="44" xfId="1" applyFont="1" applyFill="1" applyBorder="1" applyAlignment="1">
      <alignment horizontal="left"/>
    </xf>
    <xf numFmtId="0" fontId="3" fillId="2" borderId="15" xfId="1" applyFont="1" applyFill="1" applyBorder="1" applyAlignment="1">
      <alignment horizontal="left"/>
    </xf>
    <xf numFmtId="0" fontId="5" fillId="2" borderId="28" xfId="1" applyFont="1" applyFill="1" applyBorder="1" applyAlignment="1">
      <alignment horizontal="center"/>
    </xf>
    <xf numFmtId="0" fontId="5" fillId="2" borderId="19" xfId="1" applyFont="1" applyFill="1" applyBorder="1" applyAlignment="1">
      <alignment horizontal="center"/>
    </xf>
    <xf numFmtId="164" fontId="3" fillId="2" borderId="25" xfId="3" applyFont="1" applyFill="1" applyBorder="1" applyAlignment="1">
      <alignment horizontal="left"/>
    </xf>
    <xf numFmtId="164" fontId="3" fillId="2" borderId="24" xfId="3" applyFont="1" applyFill="1" applyBorder="1" applyAlignment="1">
      <alignment horizontal="left"/>
    </xf>
    <xf numFmtId="164" fontId="3" fillId="2" borderId="7" xfId="3" applyFont="1" applyFill="1" applyBorder="1" applyAlignment="1">
      <alignment horizontal="left"/>
    </xf>
    <xf numFmtId="0" fontId="3" fillId="2" borderId="30" xfId="1" applyFont="1" applyFill="1" applyBorder="1" applyAlignment="1">
      <alignment horizontal="left"/>
    </xf>
    <xf numFmtId="0" fontId="3" fillId="2" borderId="16" xfId="1" applyFont="1" applyFill="1" applyBorder="1" applyAlignment="1">
      <alignment horizontal="left"/>
    </xf>
    <xf numFmtId="0" fontId="5" fillId="2" borderId="25" xfId="1" applyFont="1" applyFill="1" applyBorder="1" applyAlignment="1">
      <alignment horizontal="left"/>
    </xf>
    <xf numFmtId="0" fontId="5" fillId="2" borderId="24" xfId="1" applyFont="1" applyFill="1" applyBorder="1" applyAlignment="1">
      <alignment horizontal="left"/>
    </xf>
    <xf numFmtId="0" fontId="3" fillId="2" borderId="26" xfId="1" applyFont="1" applyFill="1" applyBorder="1" applyAlignment="1">
      <alignment horizontal="center"/>
    </xf>
    <xf numFmtId="0" fontId="5" fillId="2" borderId="7" xfId="1" applyFont="1" applyFill="1" applyBorder="1" applyAlignment="1">
      <alignment horizontal="left"/>
    </xf>
  </cellXfs>
  <cellStyles count="6">
    <cellStyle name="Millares" xfId="3" builtinId="3"/>
    <cellStyle name="Millares 2" xfId="2" xr:uid="{00000000-0005-0000-0000-000001000000}"/>
    <cellStyle name="Moneda" xfId="5" builtinId="4"/>
    <cellStyle name="Normal" xfId="0" builtinId="0"/>
    <cellStyle name="Normal 2" xfId="1" xr:uid="{00000000-0005-0000-0000-000004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1267657</xdr:colOff>
      <xdr:row>2</xdr:row>
      <xdr:rowOff>187519</xdr:rowOff>
    </xdr:from>
    <xdr:to>
      <xdr:col>1</xdr:col>
      <xdr:colOff>1706319</xdr:colOff>
      <xdr:row>5</xdr:row>
      <xdr:rowOff>59531</xdr:rowOff>
    </xdr:to>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2982157" y="616144"/>
          <a:ext cx="438662" cy="526856"/>
        </a:xfrm>
        <a:prstGeom prst="rect">
          <a:avLst/>
        </a:prstGeom>
      </xdr:spPr>
    </xdr:pic>
    <xdr:clientData/>
  </xdr:twoCellAnchor>
  <xdr:twoCellAnchor editAs="oneCell">
    <xdr:from>
      <xdr:col>2</xdr:col>
      <xdr:colOff>130969</xdr:colOff>
      <xdr:row>83</xdr:row>
      <xdr:rowOff>178594</xdr:rowOff>
    </xdr:from>
    <xdr:to>
      <xdr:col>3</xdr:col>
      <xdr:colOff>714375</xdr:colOff>
      <xdr:row>86</xdr:row>
      <xdr:rowOff>6602</xdr:rowOff>
    </xdr:to>
    <xdr:pic>
      <xdr:nvPicPr>
        <xdr:cNvPr id="2" name="Imagen 1">
          <a:extLst>
            <a:ext uri="{FF2B5EF4-FFF2-40B4-BE49-F238E27FC236}">
              <a16:creationId xmlns:a16="http://schemas.microsoft.com/office/drawing/2014/main" id="{36DD2756-9B0A-8242-331F-72412D09DDD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3464" b="13867"/>
        <a:stretch/>
      </xdr:blipFill>
      <xdr:spPr bwMode="auto">
        <a:xfrm>
          <a:off x="4726782" y="28432125"/>
          <a:ext cx="2416968" cy="47094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99"/>
  <sheetViews>
    <sheetView tabSelected="1" zoomScale="80" zoomScaleNormal="80" zoomScalePageLayoutView="80" workbookViewId="0">
      <selection activeCell="A14" sqref="A14:F14"/>
    </sheetView>
  </sheetViews>
  <sheetFormatPr baseColWidth="10" defaultColWidth="11.42578125" defaultRowHeight="17.25" x14ac:dyDescent="0.3"/>
  <cols>
    <col min="1" max="1" width="25.7109375" style="20" customWidth="1"/>
    <col min="2" max="2" width="43.28515625" style="20" customWidth="1"/>
    <col min="3" max="3" width="27.42578125" style="20" customWidth="1"/>
    <col min="4" max="4" width="29.28515625" style="20" customWidth="1"/>
    <col min="5" max="5" width="27.28515625" style="20" customWidth="1"/>
    <col min="6" max="6" width="25.85546875" style="20" customWidth="1"/>
    <col min="7" max="16384" width="11.42578125" style="20"/>
  </cols>
  <sheetData>
    <row r="1" spans="1:6" x14ac:dyDescent="0.3">
      <c r="A1" s="154" t="s">
        <v>33</v>
      </c>
      <c r="B1" s="155"/>
      <c r="C1" s="156"/>
      <c r="D1" s="17"/>
      <c r="E1" s="18"/>
      <c r="F1" s="19"/>
    </row>
    <row r="2" spans="1:6" x14ac:dyDescent="0.3">
      <c r="A2" s="157" t="s">
        <v>35</v>
      </c>
      <c r="B2" s="158"/>
      <c r="C2" s="159"/>
      <c r="F2" s="68"/>
    </row>
    <row r="3" spans="1:6" x14ac:dyDescent="0.3">
      <c r="A3" s="160" t="s">
        <v>34</v>
      </c>
      <c r="B3" s="161"/>
      <c r="C3" s="161"/>
      <c r="D3" s="21"/>
      <c r="F3" s="68"/>
    </row>
    <row r="4" spans="1:6" x14ac:dyDescent="0.3">
      <c r="A4" s="22" t="s">
        <v>32</v>
      </c>
      <c r="B4" s="23"/>
      <c r="C4" s="24"/>
      <c r="D4" s="97" t="s">
        <v>104</v>
      </c>
      <c r="E4" s="25"/>
      <c r="F4" s="26"/>
    </row>
    <row r="5" spans="1:6" ht="18" thickBot="1" x14ac:dyDescent="0.35">
      <c r="A5" s="27"/>
      <c r="B5" s="28"/>
      <c r="C5" s="29"/>
      <c r="D5" s="30"/>
      <c r="E5" s="31"/>
      <c r="F5" s="32"/>
    </row>
    <row r="6" spans="1:6" ht="22.5" customHeight="1" thickBot="1" x14ac:dyDescent="0.35">
      <c r="A6" s="162" t="s">
        <v>31</v>
      </c>
      <c r="B6" s="163"/>
      <c r="C6" s="164"/>
      <c r="D6" s="167" t="s">
        <v>105</v>
      </c>
      <c r="E6" s="168"/>
      <c r="F6" s="169"/>
    </row>
    <row r="7" spans="1:6" ht="18" thickBot="1" x14ac:dyDescent="0.35">
      <c r="A7" s="170" t="s">
        <v>90</v>
      </c>
      <c r="B7" s="170"/>
      <c r="C7" s="170"/>
      <c r="D7" s="171" t="s">
        <v>91</v>
      </c>
      <c r="E7" s="172"/>
      <c r="F7" s="173"/>
    </row>
    <row r="8" spans="1:6" ht="15" customHeight="1" x14ac:dyDescent="0.3">
      <c r="A8" s="180" t="s">
        <v>59</v>
      </c>
      <c r="B8" s="181"/>
      <c r="C8" s="181"/>
      <c r="D8" s="181"/>
      <c r="E8" s="181"/>
      <c r="F8" s="182"/>
    </row>
    <row r="9" spans="1:6" ht="29.25" customHeight="1" x14ac:dyDescent="0.3">
      <c r="A9" s="174" t="s">
        <v>71</v>
      </c>
      <c r="B9" s="175"/>
      <c r="C9" s="175"/>
      <c r="D9" s="175"/>
      <c r="E9" s="175"/>
      <c r="F9" s="176"/>
    </row>
    <row r="10" spans="1:6" ht="29.25" customHeight="1" x14ac:dyDescent="0.3">
      <c r="A10" s="177"/>
      <c r="B10" s="178"/>
      <c r="C10" s="178"/>
      <c r="D10" s="178"/>
      <c r="E10" s="178"/>
      <c r="F10" s="179"/>
    </row>
    <row r="11" spans="1:6" ht="18.75" customHeight="1" x14ac:dyDescent="0.3">
      <c r="A11" s="165" t="s">
        <v>72</v>
      </c>
      <c r="B11" s="152"/>
      <c r="C11" s="152"/>
      <c r="D11" s="166"/>
      <c r="E11" s="129" t="s">
        <v>73</v>
      </c>
      <c r="F11" s="130"/>
    </row>
    <row r="12" spans="1:6" ht="40.5" customHeight="1" x14ac:dyDescent="0.3">
      <c r="A12" s="79" t="s">
        <v>39</v>
      </c>
      <c r="B12" s="189" t="s">
        <v>88</v>
      </c>
      <c r="C12" s="166"/>
      <c r="D12" s="77" t="s">
        <v>40</v>
      </c>
      <c r="E12" s="129" t="s">
        <v>66</v>
      </c>
      <c r="F12" s="130"/>
    </row>
    <row r="13" spans="1:6" ht="35.25" customHeight="1" x14ac:dyDescent="0.3">
      <c r="A13" s="71" t="s">
        <v>69</v>
      </c>
      <c r="B13" s="150">
        <v>140000000</v>
      </c>
      <c r="C13" s="151"/>
      <c r="D13" s="152" t="s">
        <v>74</v>
      </c>
      <c r="E13" s="152"/>
      <c r="F13" s="130"/>
    </row>
    <row r="14" spans="1:6" ht="280.5" customHeight="1" x14ac:dyDescent="0.3">
      <c r="A14" s="141" t="s">
        <v>89</v>
      </c>
      <c r="B14" s="142"/>
      <c r="C14" s="142"/>
      <c r="D14" s="142"/>
      <c r="E14" s="142"/>
      <c r="F14" s="143"/>
    </row>
    <row r="15" spans="1:6" ht="177.75" customHeight="1" x14ac:dyDescent="0.3">
      <c r="A15" s="141" t="s">
        <v>75</v>
      </c>
      <c r="B15" s="142"/>
      <c r="C15" s="142"/>
      <c r="D15" s="142"/>
      <c r="E15" s="142"/>
      <c r="F15" s="143"/>
    </row>
    <row r="16" spans="1:6" ht="136.5" customHeight="1" thickBot="1" x14ac:dyDescent="0.35">
      <c r="A16" s="144" t="s">
        <v>70</v>
      </c>
      <c r="B16" s="145"/>
      <c r="C16" s="145"/>
      <c r="D16" s="145"/>
      <c r="E16" s="145"/>
      <c r="F16" s="146"/>
    </row>
    <row r="17" spans="1:6" x14ac:dyDescent="0.3">
      <c r="A17" s="33" t="s">
        <v>38</v>
      </c>
      <c r="B17" s="34"/>
      <c r="C17" s="34"/>
      <c r="D17" s="34"/>
      <c r="E17" s="34"/>
      <c r="F17" s="35"/>
    </row>
    <row r="18" spans="1:6" x14ac:dyDescent="0.3">
      <c r="A18" s="27"/>
      <c r="B18" s="36"/>
      <c r="C18" s="36"/>
      <c r="D18" s="36"/>
      <c r="E18" s="36"/>
      <c r="F18" s="37"/>
    </row>
    <row r="19" spans="1:6" x14ac:dyDescent="0.3">
      <c r="A19" s="138" t="s">
        <v>92</v>
      </c>
      <c r="B19" s="139"/>
      <c r="C19" s="140" t="s">
        <v>93</v>
      </c>
      <c r="D19" s="139"/>
      <c r="E19" s="134" t="s">
        <v>81</v>
      </c>
      <c r="F19" s="135"/>
    </row>
    <row r="20" spans="1:6" x14ac:dyDescent="0.3">
      <c r="A20" s="138" t="s">
        <v>94</v>
      </c>
      <c r="B20" s="139"/>
      <c r="C20" s="140" t="s">
        <v>82</v>
      </c>
      <c r="D20" s="139"/>
      <c r="E20" s="134" t="s">
        <v>81</v>
      </c>
      <c r="F20" s="135"/>
    </row>
    <row r="21" spans="1:6" ht="18" thickBot="1" x14ac:dyDescent="0.35">
      <c r="A21" s="22" t="s">
        <v>41</v>
      </c>
      <c r="B21" s="38"/>
      <c r="C21" s="38"/>
      <c r="D21" s="38"/>
      <c r="E21" s="38"/>
      <c r="F21" s="39"/>
    </row>
    <row r="22" spans="1:6" ht="18" thickBot="1" x14ac:dyDescent="0.35">
      <c r="A22" s="40" t="s">
        <v>0</v>
      </c>
      <c r="B22" s="40" t="s">
        <v>1</v>
      </c>
      <c r="C22" s="147" t="s">
        <v>2</v>
      </c>
      <c r="D22" s="148"/>
      <c r="E22" s="148"/>
      <c r="F22" s="149"/>
    </row>
    <row r="23" spans="1:6" ht="18" customHeight="1" x14ac:dyDescent="0.3">
      <c r="A23" s="80"/>
      <c r="B23" s="41"/>
      <c r="C23" s="131"/>
      <c r="D23" s="132"/>
      <c r="E23" s="132"/>
      <c r="F23" s="133"/>
    </row>
    <row r="24" spans="1:6" ht="18" thickBot="1" x14ac:dyDescent="0.35">
      <c r="A24" s="27" t="s">
        <v>42</v>
      </c>
      <c r="B24" s="36"/>
      <c r="C24" s="36"/>
      <c r="D24" s="36"/>
      <c r="E24" s="36"/>
      <c r="F24" s="37"/>
    </row>
    <row r="25" spans="1:6" ht="31.5" customHeight="1" thickBot="1" x14ac:dyDescent="0.35">
      <c r="A25" s="40" t="s">
        <v>3</v>
      </c>
      <c r="B25" s="42" t="s">
        <v>4</v>
      </c>
      <c r="C25" s="40" t="s">
        <v>5</v>
      </c>
      <c r="D25" s="43" t="s">
        <v>27</v>
      </c>
      <c r="E25" s="40" t="s">
        <v>28</v>
      </c>
      <c r="F25" s="40" t="s">
        <v>29</v>
      </c>
    </row>
    <row r="26" spans="1:6" ht="54.75" customHeight="1" x14ac:dyDescent="0.3">
      <c r="A26" s="90">
        <v>1</v>
      </c>
      <c r="B26" s="110" t="s">
        <v>100</v>
      </c>
      <c r="C26" s="91" t="s">
        <v>76</v>
      </c>
      <c r="D26" s="92">
        <v>2127220</v>
      </c>
      <c r="E26" s="92"/>
      <c r="F26" s="96">
        <f>D26+E26</f>
        <v>2127220</v>
      </c>
    </row>
    <row r="27" spans="1:6" ht="57" customHeight="1" x14ac:dyDescent="0.3">
      <c r="A27" s="90">
        <v>2</v>
      </c>
      <c r="B27" s="110" t="s">
        <v>100</v>
      </c>
      <c r="C27" s="91" t="s">
        <v>98</v>
      </c>
      <c r="D27" s="92">
        <v>60320</v>
      </c>
      <c r="E27" s="92"/>
      <c r="F27" s="121">
        <v>60320</v>
      </c>
    </row>
    <row r="28" spans="1:6" ht="51" x14ac:dyDescent="0.3">
      <c r="A28" s="90">
        <v>3</v>
      </c>
      <c r="B28" s="110" t="s">
        <v>100</v>
      </c>
      <c r="C28" s="91" t="s">
        <v>101</v>
      </c>
      <c r="D28" s="92">
        <v>4465600</v>
      </c>
      <c r="E28" s="92"/>
      <c r="F28" s="92">
        <v>4465600</v>
      </c>
    </row>
    <row r="29" spans="1:6" x14ac:dyDescent="0.3">
      <c r="A29" s="90"/>
      <c r="B29" s="110"/>
      <c r="C29" s="91"/>
      <c r="D29" s="92"/>
      <c r="E29" s="92"/>
      <c r="F29" s="96"/>
    </row>
    <row r="30" spans="1:6" ht="18" thickBot="1" x14ac:dyDescent="0.35">
      <c r="A30" s="111" t="s">
        <v>44</v>
      </c>
      <c r="B30" s="112"/>
      <c r="C30" s="112"/>
      <c r="D30" s="112"/>
      <c r="E30" s="112"/>
      <c r="F30" s="113"/>
    </row>
    <row r="31" spans="1:6" ht="18" thickBot="1" x14ac:dyDescent="0.35">
      <c r="A31" s="198" t="s">
        <v>95</v>
      </c>
      <c r="B31" s="199"/>
      <c r="C31" s="200"/>
      <c r="D31" s="209" t="s">
        <v>96</v>
      </c>
      <c r="E31" s="210"/>
      <c r="F31" s="211"/>
    </row>
    <row r="32" spans="1:6" ht="18" thickBot="1" x14ac:dyDescent="0.35">
      <c r="A32" s="201"/>
      <c r="B32" s="202"/>
      <c r="C32" s="203"/>
      <c r="D32" s="209" t="s">
        <v>36</v>
      </c>
      <c r="E32" s="210"/>
      <c r="F32" s="211"/>
    </row>
    <row r="33" spans="1:7" x14ac:dyDescent="0.3">
      <c r="A33" s="44" t="s">
        <v>19</v>
      </c>
      <c r="B33" s="136" t="s">
        <v>20</v>
      </c>
      <c r="C33" s="137"/>
      <c r="D33" s="45" t="s">
        <v>21</v>
      </c>
      <c r="E33" s="44" t="s">
        <v>22</v>
      </c>
      <c r="F33" s="45" t="s">
        <v>23</v>
      </c>
    </row>
    <row r="34" spans="1:7" ht="58.5" customHeight="1" x14ac:dyDescent="0.3">
      <c r="A34" s="95" t="s">
        <v>58</v>
      </c>
      <c r="B34" s="190" t="s">
        <v>78</v>
      </c>
      <c r="C34" s="190"/>
      <c r="D34" s="114">
        <v>14000000</v>
      </c>
      <c r="E34" s="115">
        <v>45853</v>
      </c>
      <c r="F34" s="116">
        <v>46193</v>
      </c>
      <c r="G34" s="20" t="s">
        <v>67</v>
      </c>
    </row>
    <row r="35" spans="1:7" x14ac:dyDescent="0.3">
      <c r="A35" s="95" t="s">
        <v>37</v>
      </c>
      <c r="B35" s="190" t="s">
        <v>78</v>
      </c>
      <c r="C35" s="190"/>
      <c r="D35" s="114">
        <v>14000000</v>
      </c>
      <c r="E35" s="115">
        <v>45853</v>
      </c>
      <c r="F35" s="116">
        <v>46193</v>
      </c>
    </row>
    <row r="36" spans="1:7" ht="72.75" customHeight="1" x14ac:dyDescent="0.3">
      <c r="A36" s="95" t="s">
        <v>83</v>
      </c>
      <c r="B36" s="190" t="s">
        <v>85</v>
      </c>
      <c r="C36" s="190"/>
      <c r="D36" s="114">
        <v>7000000</v>
      </c>
      <c r="E36" s="115">
        <v>45853</v>
      </c>
      <c r="F36" s="116">
        <v>47107</v>
      </c>
    </row>
    <row r="37" spans="1:7" ht="35.25" customHeight="1" thickBot="1" x14ac:dyDescent="0.35">
      <c r="A37" s="117" t="s">
        <v>84</v>
      </c>
      <c r="B37" s="214" t="s">
        <v>86</v>
      </c>
      <c r="C37" s="214"/>
      <c r="D37" s="118">
        <v>284700000</v>
      </c>
      <c r="E37" s="119">
        <v>45853</v>
      </c>
      <c r="F37" s="120">
        <v>46006</v>
      </c>
    </row>
    <row r="38" spans="1:7" ht="18" customHeight="1" thickBot="1" x14ac:dyDescent="0.35">
      <c r="A38" s="215" t="s">
        <v>95</v>
      </c>
      <c r="B38" s="216"/>
      <c r="C38" s="217"/>
      <c r="D38" s="195" t="s">
        <v>79</v>
      </c>
      <c r="E38" s="196"/>
      <c r="F38" s="197"/>
    </row>
    <row r="39" spans="1:7" ht="18" thickBot="1" x14ac:dyDescent="0.35">
      <c r="A39" s="204" t="s">
        <v>45</v>
      </c>
      <c r="B39" s="205"/>
      <c r="C39" s="205"/>
      <c r="D39" s="205"/>
      <c r="E39" s="205"/>
      <c r="F39" s="206"/>
    </row>
    <row r="40" spans="1:7" ht="18" thickBot="1" x14ac:dyDescent="0.35">
      <c r="A40" s="207" t="s">
        <v>6</v>
      </c>
      <c r="B40" s="208"/>
      <c r="C40" s="78" t="s">
        <v>7</v>
      </c>
      <c r="D40" s="1" t="s">
        <v>8</v>
      </c>
      <c r="E40" s="2" t="s">
        <v>50</v>
      </c>
      <c r="F40" s="2" t="s">
        <v>51</v>
      </c>
    </row>
    <row r="41" spans="1:7" x14ac:dyDescent="0.3">
      <c r="A41" s="74" t="s">
        <v>7</v>
      </c>
      <c r="B41" s="88"/>
      <c r="C41" s="89">
        <v>140000000</v>
      </c>
      <c r="D41" s="86"/>
      <c r="E41" s="87"/>
      <c r="F41" s="85"/>
    </row>
    <row r="42" spans="1:7" x14ac:dyDescent="0.3">
      <c r="A42" s="193" t="s">
        <v>77</v>
      </c>
      <c r="B42" s="194"/>
      <c r="C42" s="84"/>
      <c r="D42" s="108">
        <v>2127220</v>
      </c>
      <c r="E42" s="108">
        <v>2127220</v>
      </c>
      <c r="F42" s="124">
        <v>2127220</v>
      </c>
    </row>
    <row r="43" spans="1:7" x14ac:dyDescent="0.3">
      <c r="A43" s="193" t="s">
        <v>97</v>
      </c>
      <c r="B43" s="194"/>
      <c r="C43" s="76"/>
      <c r="D43" s="109">
        <v>60320</v>
      </c>
      <c r="E43" s="108">
        <v>60320</v>
      </c>
      <c r="F43" s="124">
        <v>60320</v>
      </c>
    </row>
    <row r="44" spans="1:7" x14ac:dyDescent="0.3">
      <c r="A44" s="193" t="s">
        <v>102</v>
      </c>
      <c r="B44" s="194"/>
      <c r="C44" s="75"/>
      <c r="D44" s="107"/>
      <c r="E44" s="108">
        <v>4465600</v>
      </c>
      <c r="F44" s="108">
        <v>4465600</v>
      </c>
    </row>
    <row r="45" spans="1:7" x14ac:dyDescent="0.3">
      <c r="A45" s="212"/>
      <c r="B45" s="213"/>
      <c r="C45" s="75"/>
      <c r="D45" s="107"/>
      <c r="E45" s="108"/>
      <c r="F45" s="81"/>
    </row>
    <row r="46" spans="1:7" x14ac:dyDescent="0.3">
      <c r="A46" s="212"/>
      <c r="B46" s="213"/>
      <c r="C46" s="75"/>
      <c r="D46" s="107"/>
      <c r="E46" s="108"/>
      <c r="F46" s="81"/>
    </row>
    <row r="47" spans="1:7" ht="18" thickBot="1" x14ac:dyDescent="0.35">
      <c r="A47" s="191"/>
      <c r="B47" s="192"/>
      <c r="C47" s="125"/>
      <c r="D47" s="126"/>
      <c r="E47" s="127"/>
      <c r="F47" s="128"/>
    </row>
    <row r="48" spans="1:7" ht="18" thickBot="1" x14ac:dyDescent="0.35">
      <c r="A48" s="235" t="s">
        <v>9</v>
      </c>
      <c r="B48" s="236"/>
      <c r="C48" s="122">
        <f>SUM(C41:C41)</f>
        <v>140000000</v>
      </c>
      <c r="D48" s="122">
        <f>SUM(D42:D47)</f>
        <v>2187540</v>
      </c>
      <c r="E48" s="122">
        <f>SUM(E42:E47)</f>
        <v>6653140</v>
      </c>
      <c r="F48" s="123">
        <v>2127220</v>
      </c>
    </row>
    <row r="49" spans="1:6" ht="18" thickBot="1" x14ac:dyDescent="0.35">
      <c r="A49" s="242" t="s">
        <v>53</v>
      </c>
      <c r="B49" s="245"/>
      <c r="C49" s="98">
        <f>D48*100/C48</f>
        <v>1.5625285714285715</v>
      </c>
      <c r="D49" s="242" t="s">
        <v>52</v>
      </c>
      <c r="E49" s="243"/>
      <c r="F49" s="98">
        <f>E48*100/C48</f>
        <v>4.752242857142857</v>
      </c>
    </row>
    <row r="50" spans="1:6" x14ac:dyDescent="0.3">
      <c r="A50" s="6" t="s">
        <v>46</v>
      </c>
      <c r="B50" s="3"/>
      <c r="C50" s="3"/>
      <c r="D50" s="7"/>
      <c r="E50" s="8"/>
      <c r="F50" s="35"/>
    </row>
    <row r="51" spans="1:6" x14ac:dyDescent="0.3">
      <c r="A51" s="9" t="s">
        <v>43</v>
      </c>
      <c r="B51" s="10"/>
      <c r="C51" s="10"/>
      <c r="D51" s="244" t="s">
        <v>57</v>
      </c>
      <c r="E51" s="244"/>
      <c r="F51" s="103">
        <f>D48</f>
        <v>2187540</v>
      </c>
    </row>
    <row r="52" spans="1:6" ht="18" thickBot="1" x14ac:dyDescent="0.35">
      <c r="A52" s="11"/>
      <c r="B52" s="12"/>
      <c r="C52" s="12"/>
      <c r="D52" s="4"/>
      <c r="E52" s="5"/>
      <c r="F52" s="37"/>
    </row>
    <row r="53" spans="1:6" ht="18" thickBot="1" x14ac:dyDescent="0.35">
      <c r="A53" s="237" t="s">
        <v>47</v>
      </c>
      <c r="B53" s="238"/>
      <c r="C53" s="238"/>
      <c r="D53" s="239"/>
      <c r="E53" s="13"/>
      <c r="F53" s="37"/>
    </row>
    <row r="54" spans="1:6" x14ac:dyDescent="0.3">
      <c r="A54" s="240" t="s">
        <v>7</v>
      </c>
      <c r="B54" s="241"/>
      <c r="C54" s="67">
        <f>C41</f>
        <v>140000000</v>
      </c>
      <c r="D54" s="47"/>
      <c r="E54" s="14"/>
      <c r="F54" s="37"/>
    </row>
    <row r="55" spans="1:6" x14ac:dyDescent="0.3">
      <c r="A55" s="231" t="s">
        <v>10</v>
      </c>
      <c r="B55" s="232"/>
      <c r="C55" s="46"/>
      <c r="D55" s="49"/>
      <c r="E55" s="15"/>
      <c r="F55" s="37"/>
    </row>
    <row r="56" spans="1:6" x14ac:dyDescent="0.3">
      <c r="A56" s="231" t="s">
        <v>11</v>
      </c>
      <c r="B56" s="232"/>
      <c r="C56" s="48"/>
      <c r="D56" s="48"/>
      <c r="E56" s="15"/>
      <c r="F56" s="37"/>
    </row>
    <row r="57" spans="1:6" x14ac:dyDescent="0.3">
      <c r="A57" s="231" t="s">
        <v>12</v>
      </c>
      <c r="B57" s="232"/>
      <c r="C57" s="48"/>
      <c r="D57" s="48"/>
      <c r="E57" s="15"/>
      <c r="F57" s="37"/>
    </row>
    <row r="58" spans="1:6" x14ac:dyDescent="0.3">
      <c r="A58" s="231" t="s">
        <v>13</v>
      </c>
      <c r="B58" s="232"/>
      <c r="C58" s="48"/>
      <c r="D58" s="48"/>
      <c r="E58" s="15"/>
      <c r="F58" s="37"/>
    </row>
    <row r="59" spans="1:6" x14ac:dyDescent="0.3">
      <c r="A59" s="231" t="s">
        <v>14</v>
      </c>
      <c r="B59" s="232"/>
      <c r="C59" s="48"/>
      <c r="D59" s="99">
        <f>D48</f>
        <v>2187540</v>
      </c>
      <c r="E59" s="15"/>
      <c r="F59" s="37"/>
    </row>
    <row r="60" spans="1:6" x14ac:dyDescent="0.3">
      <c r="A60" s="231" t="s">
        <v>15</v>
      </c>
      <c r="B60" s="232"/>
      <c r="C60" s="48"/>
      <c r="D60" s="99">
        <f>C48-E48</f>
        <v>133346860</v>
      </c>
      <c r="E60" s="15"/>
      <c r="F60" s="37"/>
    </row>
    <row r="61" spans="1:6" ht="18" thickBot="1" x14ac:dyDescent="0.35">
      <c r="A61" s="233" t="s">
        <v>54</v>
      </c>
      <c r="B61" s="234"/>
      <c r="C61" s="50"/>
      <c r="D61" s="66">
        <v>4465600</v>
      </c>
      <c r="E61" s="15"/>
      <c r="F61" s="37"/>
    </row>
    <row r="62" spans="1:6" ht="18" thickBot="1" x14ac:dyDescent="0.35">
      <c r="A62" s="207" t="s">
        <v>16</v>
      </c>
      <c r="B62" s="208"/>
      <c r="C62" s="100">
        <f>C54+C55+C56+C57</f>
        <v>140000000</v>
      </c>
      <c r="D62" s="101">
        <f>SUM(D59+D60+D61)</f>
        <v>140000000</v>
      </c>
      <c r="E62" s="16"/>
      <c r="F62" s="37"/>
    </row>
    <row r="63" spans="1:6" ht="18" thickBot="1" x14ac:dyDescent="0.35">
      <c r="A63" s="27" t="s">
        <v>48</v>
      </c>
      <c r="B63" s="36"/>
      <c r="C63" s="36"/>
      <c r="D63" s="36"/>
      <c r="E63" s="36"/>
      <c r="F63" s="37"/>
    </row>
    <row r="64" spans="1:6" ht="18" thickBot="1" x14ac:dyDescent="0.35">
      <c r="A64" s="51" t="s">
        <v>3</v>
      </c>
      <c r="B64" s="52" t="s">
        <v>4</v>
      </c>
      <c r="C64" s="53" t="s">
        <v>17</v>
      </c>
      <c r="D64" s="52" t="s">
        <v>1</v>
      </c>
      <c r="E64" s="54" t="s">
        <v>30</v>
      </c>
      <c r="F64" s="52" t="s">
        <v>18</v>
      </c>
    </row>
    <row r="65" spans="1:6" x14ac:dyDescent="0.3">
      <c r="A65" s="55">
        <v>1</v>
      </c>
      <c r="B65" s="56" t="s">
        <v>60</v>
      </c>
      <c r="C65" s="56">
        <v>682</v>
      </c>
      <c r="D65" s="57">
        <v>45922</v>
      </c>
      <c r="E65" s="56" t="s">
        <v>64</v>
      </c>
      <c r="F65" s="58">
        <v>2127220</v>
      </c>
    </row>
    <row r="66" spans="1:6" x14ac:dyDescent="0.3">
      <c r="A66" s="55">
        <v>1</v>
      </c>
      <c r="B66" s="56" t="s">
        <v>60</v>
      </c>
      <c r="C66" s="56">
        <v>694</v>
      </c>
      <c r="D66" s="57">
        <v>45923</v>
      </c>
      <c r="E66" s="56" t="s">
        <v>64</v>
      </c>
      <c r="F66" s="58">
        <v>60320</v>
      </c>
    </row>
    <row r="67" spans="1:6" x14ac:dyDescent="0.3">
      <c r="A67" s="55">
        <v>1</v>
      </c>
      <c r="B67" s="56" t="s">
        <v>60</v>
      </c>
      <c r="C67" s="56">
        <v>1556</v>
      </c>
      <c r="D67" s="57">
        <v>45930</v>
      </c>
      <c r="E67" s="56" t="s">
        <v>64</v>
      </c>
      <c r="F67" s="58">
        <v>4465600</v>
      </c>
    </row>
    <row r="68" spans="1:6" x14ac:dyDescent="0.3">
      <c r="A68" s="82"/>
      <c r="B68" s="72"/>
      <c r="C68" s="72"/>
      <c r="D68" s="73"/>
      <c r="E68" s="72"/>
      <c r="F68" s="58"/>
    </row>
    <row r="69" spans="1:6" x14ac:dyDescent="0.3">
      <c r="A69" s="82"/>
      <c r="B69" s="72"/>
      <c r="C69" s="72"/>
      <c r="D69" s="73"/>
      <c r="E69" s="72"/>
      <c r="F69" s="58"/>
    </row>
    <row r="70" spans="1:6" x14ac:dyDescent="0.3">
      <c r="A70" s="82"/>
      <c r="B70" s="72"/>
      <c r="C70" s="72"/>
      <c r="D70" s="73"/>
      <c r="E70" s="72"/>
      <c r="F70" s="58"/>
    </row>
    <row r="71" spans="1:6" x14ac:dyDescent="0.3">
      <c r="A71" s="82"/>
      <c r="B71" s="72"/>
      <c r="C71" s="72"/>
      <c r="D71" s="73"/>
      <c r="E71" s="72"/>
      <c r="F71" s="58"/>
    </row>
    <row r="72" spans="1:6" x14ac:dyDescent="0.3">
      <c r="A72" s="186" t="s">
        <v>56</v>
      </c>
      <c r="B72" s="187"/>
      <c r="C72" s="187"/>
      <c r="D72" s="187"/>
      <c r="E72" s="188"/>
      <c r="F72" s="102">
        <f>SUM(F65:F71)</f>
        <v>6653140</v>
      </c>
    </row>
    <row r="73" spans="1:6" x14ac:dyDescent="0.3">
      <c r="A73" s="186" t="s">
        <v>55</v>
      </c>
      <c r="B73" s="187"/>
      <c r="C73" s="187"/>
      <c r="D73" s="187"/>
      <c r="E73" s="188"/>
      <c r="F73" s="104">
        <f>F49</f>
        <v>4.752242857142857</v>
      </c>
    </row>
    <row r="74" spans="1:6" ht="18" thickBot="1" x14ac:dyDescent="0.35">
      <c r="A74" s="59"/>
      <c r="B74" s="60"/>
      <c r="C74" s="60"/>
      <c r="D74" s="60"/>
      <c r="E74" s="60"/>
      <c r="F74" s="61"/>
    </row>
    <row r="75" spans="1:6" ht="18" thickBot="1" x14ac:dyDescent="0.35">
      <c r="A75" s="62"/>
      <c r="B75" s="34"/>
      <c r="C75" s="34"/>
      <c r="D75" s="34"/>
      <c r="E75" s="34"/>
      <c r="F75" s="35"/>
    </row>
    <row r="76" spans="1:6" x14ac:dyDescent="0.3">
      <c r="A76" s="33" t="s">
        <v>49</v>
      </c>
      <c r="B76" s="34"/>
      <c r="C76" s="34"/>
      <c r="D76" s="34"/>
      <c r="E76" s="34"/>
      <c r="F76" s="35"/>
    </row>
    <row r="77" spans="1:6" ht="36.75" customHeight="1" thickBot="1" x14ac:dyDescent="0.35">
      <c r="A77" s="183" t="s">
        <v>103</v>
      </c>
      <c r="B77" s="184"/>
      <c r="C77" s="184"/>
      <c r="D77" s="184"/>
      <c r="E77" s="184"/>
      <c r="F77" s="185"/>
    </row>
    <row r="78" spans="1:6" x14ac:dyDescent="0.3">
      <c r="A78" s="33" t="s">
        <v>24</v>
      </c>
      <c r="B78" s="34"/>
      <c r="C78" s="34"/>
      <c r="D78" s="34"/>
      <c r="E78" s="34"/>
      <c r="F78" s="35"/>
    </row>
    <row r="79" spans="1:6" ht="24" customHeight="1" thickBot="1" x14ac:dyDescent="0.35">
      <c r="A79" s="228" t="s">
        <v>61</v>
      </c>
      <c r="B79" s="229"/>
      <c r="C79" s="106">
        <f>C49</f>
        <v>1.5625285714285715</v>
      </c>
      <c r="D79" s="230" t="s">
        <v>62</v>
      </c>
      <c r="E79" s="229"/>
      <c r="F79" s="105">
        <f>100-C79</f>
        <v>98.437471428571428</v>
      </c>
    </row>
    <row r="80" spans="1:6" x14ac:dyDescent="0.3">
      <c r="A80" s="33" t="s">
        <v>25</v>
      </c>
      <c r="B80" s="34"/>
      <c r="C80" s="34"/>
      <c r="D80" s="34"/>
      <c r="E80" s="34"/>
      <c r="F80" s="35"/>
    </row>
    <row r="81" spans="1:6" x14ac:dyDescent="0.3">
      <c r="A81" s="225" t="s">
        <v>87</v>
      </c>
      <c r="B81" s="226"/>
      <c r="C81" s="226"/>
      <c r="D81" s="226"/>
      <c r="E81" s="226"/>
      <c r="F81" s="227"/>
    </row>
    <row r="82" spans="1:6" x14ac:dyDescent="0.3">
      <c r="A82" s="63" t="s">
        <v>26</v>
      </c>
      <c r="B82" s="64"/>
      <c r="C82" s="64"/>
      <c r="D82" s="64"/>
      <c r="E82" s="64"/>
      <c r="F82" s="69"/>
    </row>
    <row r="83" spans="1:6" x14ac:dyDescent="0.3">
      <c r="A83" s="83" t="s">
        <v>65</v>
      </c>
      <c r="B83" s="65"/>
      <c r="C83" s="65"/>
      <c r="D83" s="65"/>
      <c r="E83" s="65"/>
      <c r="F83" s="70"/>
    </row>
    <row r="84" spans="1:6" x14ac:dyDescent="0.3">
      <c r="A84" s="83" t="s">
        <v>99</v>
      </c>
      <c r="F84" s="68"/>
    </row>
    <row r="85" spans="1:6" x14ac:dyDescent="0.3">
      <c r="A85" s="83"/>
      <c r="F85" s="68"/>
    </row>
    <row r="86" spans="1:6" x14ac:dyDescent="0.3">
      <c r="A86" s="83"/>
      <c r="F86" s="68"/>
    </row>
    <row r="87" spans="1:6" x14ac:dyDescent="0.3">
      <c r="A87" s="222" t="s">
        <v>80</v>
      </c>
      <c r="B87" s="223"/>
      <c r="C87" s="223"/>
      <c r="D87" s="223"/>
      <c r="E87" s="223"/>
      <c r="F87" s="224"/>
    </row>
    <row r="88" spans="1:6" ht="18" thickBot="1" x14ac:dyDescent="0.35">
      <c r="A88" s="219" t="s">
        <v>63</v>
      </c>
      <c r="B88" s="220"/>
      <c r="C88" s="220"/>
      <c r="D88" s="220"/>
      <c r="E88" s="220"/>
      <c r="F88" s="221"/>
    </row>
    <row r="89" spans="1:6" x14ac:dyDescent="0.3">
      <c r="A89" s="218"/>
      <c r="B89" s="218"/>
      <c r="C89" s="218"/>
      <c r="D89" s="218"/>
      <c r="E89" s="218"/>
      <c r="F89" s="218"/>
    </row>
    <row r="92" spans="1:6" x14ac:dyDescent="0.3">
      <c r="D92" s="153"/>
      <c r="E92" s="153"/>
      <c r="F92" s="153"/>
    </row>
    <row r="93" spans="1:6" x14ac:dyDescent="0.3">
      <c r="D93" s="153"/>
      <c r="E93" s="153"/>
      <c r="F93" s="153"/>
    </row>
    <row r="94" spans="1:6" x14ac:dyDescent="0.3">
      <c r="D94" s="153"/>
      <c r="E94" s="153"/>
      <c r="F94" s="153"/>
    </row>
    <row r="95" spans="1:6" x14ac:dyDescent="0.3">
      <c r="D95" s="153"/>
      <c r="E95" s="153"/>
      <c r="F95" s="153"/>
    </row>
    <row r="96" spans="1:6" x14ac:dyDescent="0.3">
      <c r="D96" s="153"/>
      <c r="E96" s="153"/>
      <c r="F96" s="153"/>
    </row>
    <row r="97" spans="4:6" x14ac:dyDescent="0.3">
      <c r="D97" s="153"/>
      <c r="E97" s="153"/>
      <c r="F97" s="153"/>
    </row>
    <row r="98" spans="4:6" x14ac:dyDescent="0.3">
      <c r="D98" s="153"/>
      <c r="E98" s="153"/>
      <c r="F98" s="153"/>
    </row>
    <row r="99" spans="4:6" x14ac:dyDescent="0.3">
      <c r="D99" s="153"/>
      <c r="E99" s="153"/>
      <c r="F99" s="153"/>
    </row>
  </sheetData>
  <mergeCells count="68">
    <mergeCell ref="B36:C36"/>
    <mergeCell ref="A55:B55"/>
    <mergeCell ref="A56:B56"/>
    <mergeCell ref="A48:B48"/>
    <mergeCell ref="A53:D53"/>
    <mergeCell ref="A54:B54"/>
    <mergeCell ref="D49:E49"/>
    <mergeCell ref="D51:E51"/>
    <mergeCell ref="A49:B49"/>
    <mergeCell ref="A72:E72"/>
    <mergeCell ref="A62:B62"/>
    <mergeCell ref="A60:B60"/>
    <mergeCell ref="A61:B61"/>
    <mergeCell ref="A57:B57"/>
    <mergeCell ref="A58:B58"/>
    <mergeCell ref="A59:B59"/>
    <mergeCell ref="A89:F89"/>
    <mergeCell ref="A88:F88"/>
    <mergeCell ref="A87:F87"/>
    <mergeCell ref="A81:F81"/>
    <mergeCell ref="A79:B79"/>
    <mergeCell ref="D79:E79"/>
    <mergeCell ref="B34:C34"/>
    <mergeCell ref="A47:B47"/>
    <mergeCell ref="A43:B43"/>
    <mergeCell ref="D38:F38"/>
    <mergeCell ref="A31:C32"/>
    <mergeCell ref="A42:B42"/>
    <mergeCell ref="A39:F39"/>
    <mergeCell ref="A40:B40"/>
    <mergeCell ref="D31:F31"/>
    <mergeCell ref="D32:F32"/>
    <mergeCell ref="A46:B46"/>
    <mergeCell ref="A45:B45"/>
    <mergeCell ref="A44:B44"/>
    <mergeCell ref="B37:C37"/>
    <mergeCell ref="A38:C38"/>
    <mergeCell ref="B35:C35"/>
    <mergeCell ref="D92:F99"/>
    <mergeCell ref="A1:C1"/>
    <mergeCell ref="A2:C2"/>
    <mergeCell ref="A3:C3"/>
    <mergeCell ref="A6:C6"/>
    <mergeCell ref="A11:D11"/>
    <mergeCell ref="D6:F6"/>
    <mergeCell ref="A7:C7"/>
    <mergeCell ref="D7:F7"/>
    <mergeCell ref="A9:F10"/>
    <mergeCell ref="A8:F8"/>
    <mergeCell ref="A77:F77"/>
    <mergeCell ref="A73:E73"/>
    <mergeCell ref="B12:C12"/>
    <mergeCell ref="A14:F14"/>
    <mergeCell ref="A20:B20"/>
    <mergeCell ref="E12:F12"/>
    <mergeCell ref="E11:F11"/>
    <mergeCell ref="C23:F23"/>
    <mergeCell ref="E20:F20"/>
    <mergeCell ref="B33:C33"/>
    <mergeCell ref="A19:B19"/>
    <mergeCell ref="C19:D19"/>
    <mergeCell ref="E19:F19"/>
    <mergeCell ref="A15:F15"/>
    <mergeCell ref="A16:F16"/>
    <mergeCell ref="C22:F22"/>
    <mergeCell ref="B13:C13"/>
    <mergeCell ref="D13:F13"/>
    <mergeCell ref="C20:D20"/>
  </mergeCells>
  <pageMargins left="0.7" right="0.7" top="0.75" bottom="0.75" header="0.3" footer="0.3"/>
  <pageSetup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4:G17"/>
  <sheetViews>
    <sheetView workbookViewId="0">
      <selection activeCell="G15" sqref="G15"/>
    </sheetView>
  </sheetViews>
  <sheetFormatPr baseColWidth="10" defaultRowHeight="15" x14ac:dyDescent="0.25"/>
  <cols>
    <col min="5" max="5" width="13.140625" bestFit="1" customWidth="1"/>
    <col min="6" max="6" width="14.5703125" bestFit="1" customWidth="1"/>
    <col min="7" max="7" width="13" bestFit="1" customWidth="1"/>
  </cols>
  <sheetData>
    <row r="4" spans="5:7" x14ac:dyDescent="0.25">
      <c r="G4" t="s">
        <v>68</v>
      </c>
    </row>
    <row r="5" spans="5:7" x14ac:dyDescent="0.25">
      <c r="E5" s="93">
        <v>342857.14</v>
      </c>
      <c r="F5" s="94">
        <f>E5*19%</f>
        <v>65142.856600000006</v>
      </c>
      <c r="G5" s="94">
        <f>E5+F5</f>
        <v>407999.99660000001</v>
      </c>
    </row>
    <row r="6" spans="5:7" x14ac:dyDescent="0.25">
      <c r="E6" s="93">
        <v>480000</v>
      </c>
      <c r="F6" s="94">
        <f t="shared" ref="F6:F14" si="0">E6*19%</f>
        <v>91200</v>
      </c>
      <c r="G6" s="94">
        <f t="shared" ref="G6:G14" si="1">E6+F6</f>
        <v>571200</v>
      </c>
    </row>
    <row r="7" spans="5:7" x14ac:dyDescent="0.25">
      <c r="E7" s="93">
        <v>571428.56999999995</v>
      </c>
      <c r="F7" s="94">
        <f t="shared" si="0"/>
        <v>108571.42829999999</v>
      </c>
      <c r="G7" s="94">
        <f t="shared" si="1"/>
        <v>679999.99829999998</v>
      </c>
    </row>
    <row r="8" spans="5:7" x14ac:dyDescent="0.25">
      <c r="E8" s="93">
        <v>571428.56999999995</v>
      </c>
      <c r="F8" s="94">
        <f t="shared" si="0"/>
        <v>108571.42829999999</v>
      </c>
      <c r="G8" s="94">
        <f t="shared" si="1"/>
        <v>679999.99829999998</v>
      </c>
    </row>
    <row r="9" spans="5:7" x14ac:dyDescent="0.25">
      <c r="E9" s="93">
        <v>548571.43000000005</v>
      </c>
      <c r="F9" s="94">
        <f t="shared" si="0"/>
        <v>104228.57170000001</v>
      </c>
      <c r="G9" s="94">
        <f t="shared" si="1"/>
        <v>652800.00170000002</v>
      </c>
    </row>
    <row r="10" spans="5:7" x14ac:dyDescent="0.25">
      <c r="E10" s="93">
        <v>548571.43000000005</v>
      </c>
      <c r="F10" s="94">
        <f t="shared" si="0"/>
        <v>104228.57170000001</v>
      </c>
      <c r="G10" s="94">
        <f t="shared" si="1"/>
        <v>652800.00170000002</v>
      </c>
    </row>
    <row r="11" spans="5:7" x14ac:dyDescent="0.25">
      <c r="E11" s="93">
        <v>457142.86</v>
      </c>
      <c r="F11" s="94">
        <f t="shared" si="0"/>
        <v>86857.143400000001</v>
      </c>
      <c r="G11" s="94">
        <f t="shared" si="1"/>
        <v>544000.00340000005</v>
      </c>
    </row>
    <row r="12" spans="5:7" x14ac:dyDescent="0.25">
      <c r="E12" s="93">
        <v>548571.43000000005</v>
      </c>
      <c r="F12" s="94">
        <f t="shared" si="0"/>
        <v>104228.57170000001</v>
      </c>
      <c r="G12" s="94">
        <f t="shared" si="1"/>
        <v>652800.00170000002</v>
      </c>
    </row>
    <row r="13" spans="5:7" x14ac:dyDescent="0.25">
      <c r="E13" s="93">
        <v>548571.43000000005</v>
      </c>
      <c r="F13" s="94">
        <f t="shared" si="0"/>
        <v>104228.57170000001</v>
      </c>
      <c r="G13" s="94">
        <f t="shared" si="1"/>
        <v>652800.00170000002</v>
      </c>
    </row>
    <row r="14" spans="5:7" x14ac:dyDescent="0.25">
      <c r="E14" s="93">
        <v>457142.86</v>
      </c>
      <c r="F14" s="94">
        <f t="shared" si="0"/>
        <v>86857.143400000001</v>
      </c>
      <c r="G14" s="94">
        <f t="shared" si="1"/>
        <v>544000.00340000005</v>
      </c>
    </row>
    <row r="15" spans="5:7" x14ac:dyDescent="0.25">
      <c r="E15" s="93">
        <f>SUM(E5:E14)</f>
        <v>5074285.7200000007</v>
      </c>
      <c r="F15" s="94">
        <f>E15*19%</f>
        <v>964114.28680000012</v>
      </c>
    </row>
    <row r="16" spans="5:7" x14ac:dyDescent="0.25">
      <c r="E16" s="93"/>
      <c r="F16" s="94">
        <f>E15+F15</f>
        <v>6038400.0068000006</v>
      </c>
    </row>
    <row r="17" spans="5:5" x14ac:dyDescent="0.25">
      <c r="E17" s="9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INFORME SUPERVISION</vt: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María Eugenia Navarro</cp:lastModifiedBy>
  <cp:lastPrinted>2025-09-23T19:44:18Z</cp:lastPrinted>
  <dcterms:created xsi:type="dcterms:W3CDTF">2014-04-16T15:00:44Z</dcterms:created>
  <dcterms:modified xsi:type="dcterms:W3CDTF">2025-09-30T21:02:02Z</dcterms:modified>
</cp:coreProperties>
</file>