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viana Otalora\Documents\SHD 2025\OPS 2025\Exp. 9233\"/>
    </mc:Choice>
  </mc:AlternateContent>
  <xr:revisionPtr revIDLastSave="0" documentId="13_ncr:1_{92770DB7-7681-4E6A-89D5-E9DD40ABADC5}" xr6:coauthVersionLast="47" xr6:coauthVersionMax="47" xr10:uidLastSave="{00000000-0000-0000-0000-000000000000}"/>
  <bookViews>
    <workbookView xWindow="-120" yWindow="-120" windowWidth="29040" windowHeight="15720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B4" i="2" l="1"/>
  <c r="C6" i="2"/>
  <c r="C8" i="2" s="1"/>
  <c r="C9" i="2" s="1"/>
  <c r="C10" i="2" l="1"/>
  <c r="C14" i="2" s="1"/>
</calcChain>
</file>

<file path=xl/sharedStrings.xml><?xml version="1.0" encoding="utf-8"?>
<sst xmlns="http://schemas.openxmlformats.org/spreadsheetml/2006/main" count="87" uniqueCount="65">
  <si>
    <t>TABLA No. 1</t>
  </si>
  <si>
    <t>ANEXO DEL PRESUPUESTO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</si>
  <si>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</si>
  <si>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</si>
  <si>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</si>
  <si>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</si>
  <si>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</si>
  <si>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</si>
  <si>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PRESUPUESTO APROBADO DEL PAA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</si>
  <si>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</si>
  <si>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</si>
  <si>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</si>
  <si>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</si>
  <si>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</si>
  <si>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</si>
  <si>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</si>
  <si>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</si>
  <si>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</si>
  <si>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</si>
  <si>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</si>
  <si>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</si>
  <si>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Mayor a 18 meses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</si>
  <si>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</si>
  <si>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</si>
  <si>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</si>
  <si>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</si>
  <si>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</si>
  <si>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</si>
  <si>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</si>
  <si>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</si>
  <si>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</si>
  <si>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</si>
  <si>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</si>
  <si>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</si>
  <si>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</si>
  <si>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</si>
  <si>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</si>
  <si>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</si>
  <si>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</si>
  <si>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</si>
  <si>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</si>
  <si>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</si>
  <si>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</si>
  <si>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</si>
  <si>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</si>
  <si>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</si>
  <si>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Mayor  a  72  y  hasta  84 meses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</si>
  <si>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</si>
  <si>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</si>
  <si>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</si>
  <si>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</si>
  <si>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</si>
  <si>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</si>
  <si>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</si>
  <si>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</si>
  <si>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</si>
  <si>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POR CONTRATO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</si>
  <si>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</si>
  <si>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</si>
  <si>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</si>
  <si>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</si>
  <si>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</si>
  <si>
    <t>POSPRE</t>
  </si>
  <si>
    <t xml:space="preserve">CODIGO UNSPC </t>
  </si>
  <si>
    <t>O232020200883111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</si>
</sst>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  <numFmt numFmtId="165" formatCode="_-&quot;$&quot;\ * #,##0.00_-;\-&quot;$&quot;\ * #,##0.00_-;_-&quot;$&quot;\ * &quot;-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4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6" fontId="4" fillId="0" borderId="1" xfId="1" applyNumberFormat="1" applyFont="1" applyBorder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164" fontId="15" fillId="6" borderId="6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5" fillId="6" borderId="1" xfId="0" applyNumberFormat="1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0" fillId="6" borderId="0" xfId="0" applyFill="1"/>
    <xf numFmtId="8" fontId="4" fillId="0" borderId="0" xfId="0" applyNumberFormat="1" applyFont="1"/>
    <xf numFmtId="0" fontId="19" fillId="3" borderId="1" xfId="0" applyFont="1" applyFill="1" applyBorder="1"/>
    <xf numFmtId="44" fontId="5" fillId="0" borderId="1" xfId="2" applyFont="1" applyBorder="1"/>
    <xf numFmtId="165" fontId="4" fillId="0" borderId="0" xfId="0" applyNumberFormat="1" applyFont="1"/>
    <xf numFmtId="44" fontId="4" fillId="0" borderId="0" xfId="0" applyNumberFormat="1" applyFont="1"/>
    <xf numFmtId="44" fontId="19" fillId="0" borderId="0" xfId="0" applyNumberFormat="1" applyFont="1"/>
    <xf numFmtId="8" fontId="5" fillId="0" borderId="0" xfId="1" applyNumberFormat="1" applyFont="1" applyBorder="1"/>
    <xf numFmtId="44" fontId="4" fillId="3" borderId="1" xfId="2" applyFont="1" applyFill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44" fontId="4" fillId="6" borderId="1" xfId="2" applyFont="1" applyFill="1" applyBorder="1"/>
    <xf numFmtId="0" fontId="4" fillId="3" borderId="1" xfId="0" applyFont="1" applyFill="1" applyBorder="1" applyAlignment="1">
      <alignment horizontal="center" vertical="center"/>
    </xf>
    <xf numFmtId="44" fontId="5" fillId="0" borderId="1" xfId="2" applyFont="1" applyBorder="1" applyAlignment="1">
      <alignment horizontal="right"/>
    </xf>
    <xf numFmtId="0" fontId="5" fillId="0" borderId="1" xfId="2" applyNumberFormat="1" applyFont="1" applyBorder="1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4661262</xdr:colOff>
      <xdr:row>2</xdr:row>
      <xdr:rowOff>60958</xdr:rowOff>
    </xdr:from>
    <xdr:to>
      <xdr:col>3</xdr:col>
      <xdr:colOff>188322</xdr:colOff>
      <xdr:row>10</xdr:row>
      <xdr:rowOff>83819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61262" y="646065"/>
          <a:ext cx="4861560" cy="2376897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D25"/>
  <sheetViews>
    <sheetView topLeftCell="A10" zoomScale="90" zoomScaleNormal="90" workbookViewId="0">
      <selection activeCell="B3" sqref="B3"/>
    </sheetView>
  </sheetViews>
  <sheetFormatPr baseColWidth="10" defaultRowHeight="15"/>
  <cols>
    <col min="1" max="1" width="15.85546875" customWidth="1"/>
    <col min="2" max="2" width="16.140625" style="11" customWidth="1"/>
    <col min="3" max="3" width="39.140625" customWidth="1"/>
    <col min="4" max="4" width="25.140625" customWidth="1"/>
  </cols>
  <sheetData>
    <row r="2" spans="1:4" ht="30" customHeight="1">
      <c r="A2" s="10" t="s">
        <v>10</v>
      </c>
      <c r="B2" s="10" t="s">
        <v>11</v>
      </c>
      <c r="C2" s="48" t="s">
        <v>12</v>
      </c>
      <c r="D2" s="48"/>
    </row>
    <row r="3" spans="1:4">
      <c r="A3" s="14" t="s">
        <v>13</v>
      </c>
      <c r="B3" s="15">
        <v>1760000</v>
      </c>
      <c r="C3" s="16" t="s">
        <v>14</v>
      </c>
      <c r="D3" s="16" t="s">
        <v>15</v>
      </c>
    </row>
    <row r="4" spans="1:4" ht="28.5">
      <c r="A4" s="14" t="s">
        <v>16</v>
      </c>
      <c r="B4" s="15">
        <v>2070000</v>
      </c>
      <c r="C4" s="16" t="s">
        <v>14</v>
      </c>
      <c r="D4" s="16" t="s">
        <v>17</v>
      </c>
    </row>
    <row r="5" spans="1:4" ht="28.5">
      <c r="A5" s="26" t="s">
        <v>18</v>
      </c>
      <c r="B5" s="27">
        <v>2380000</v>
      </c>
      <c r="C5" s="28" t="s">
        <v>14</v>
      </c>
      <c r="D5" s="28" t="s">
        <v>19</v>
      </c>
    </row>
    <row r="6" spans="1:4">
      <c r="A6" s="26" t="s">
        <v>20</v>
      </c>
      <c r="B6" s="27">
        <v>2690000</v>
      </c>
      <c r="C6" s="28" t="s">
        <v>14</v>
      </c>
      <c r="D6" s="28" t="s">
        <v>21</v>
      </c>
    </row>
    <row r="7" spans="1:4" ht="88.5" customHeight="1">
      <c r="A7" s="26" t="s">
        <v>22</v>
      </c>
      <c r="B7" s="27">
        <v>2790000</v>
      </c>
      <c r="C7" s="24" t="s">
        <v>58</v>
      </c>
      <c r="D7" s="28" t="s">
        <v>23</v>
      </c>
    </row>
    <row r="8" spans="1:4" ht="88.5" customHeight="1">
      <c r="A8" s="14" t="s">
        <v>24</v>
      </c>
      <c r="B8" s="15">
        <v>3100000</v>
      </c>
      <c r="C8" s="17" t="s">
        <v>58</v>
      </c>
      <c r="D8" s="16" t="s">
        <v>25</v>
      </c>
    </row>
    <row r="9" spans="1:4" ht="78.95" customHeight="1">
      <c r="A9" s="26" t="s">
        <v>26</v>
      </c>
      <c r="B9" s="27">
        <v>3410000</v>
      </c>
      <c r="C9" s="24" t="s">
        <v>58</v>
      </c>
      <c r="D9" s="28" t="s">
        <v>27</v>
      </c>
    </row>
    <row r="10" spans="1:4" ht="69.95" customHeight="1">
      <c r="A10" s="26" t="s">
        <v>28</v>
      </c>
      <c r="B10" s="27">
        <v>3720000</v>
      </c>
      <c r="C10" s="24" t="s">
        <v>58</v>
      </c>
      <c r="D10" s="28" t="s">
        <v>29</v>
      </c>
    </row>
    <row r="11" spans="1:4" ht="28.5">
      <c r="A11" s="22" t="s">
        <v>30</v>
      </c>
      <c r="B11" s="23">
        <v>4030000</v>
      </c>
      <c r="C11" s="24" t="s">
        <v>59</v>
      </c>
      <c r="D11" s="30" t="s">
        <v>53</v>
      </c>
    </row>
    <row r="12" spans="1:4" ht="28.5">
      <c r="A12" s="22" t="s">
        <v>31</v>
      </c>
      <c r="B12" s="23">
        <v>4550000</v>
      </c>
      <c r="C12" s="24" t="s">
        <v>60</v>
      </c>
      <c r="D12" s="25" t="s">
        <v>17</v>
      </c>
    </row>
    <row r="13" spans="1:4" ht="28.5">
      <c r="A13" s="22" t="s">
        <v>32</v>
      </c>
      <c r="B13" s="23">
        <v>5060000</v>
      </c>
      <c r="C13" s="24" t="s">
        <v>60</v>
      </c>
      <c r="D13" s="25" t="s">
        <v>25</v>
      </c>
    </row>
    <row r="14" spans="1:4" s="31" customFormat="1" ht="28.5">
      <c r="A14" s="22" t="s">
        <v>33</v>
      </c>
      <c r="B14" s="23">
        <v>5580000</v>
      </c>
      <c r="C14" s="24" t="s">
        <v>60</v>
      </c>
      <c r="D14" s="30" t="s">
        <v>54</v>
      </c>
    </row>
    <row r="15" spans="1:4" ht="28.5">
      <c r="A15" s="22" t="s">
        <v>34</v>
      </c>
      <c r="B15" s="23">
        <v>6100000</v>
      </c>
      <c r="C15" s="24" t="s">
        <v>60</v>
      </c>
      <c r="D15" s="25" t="s">
        <v>35</v>
      </c>
    </row>
    <row r="16" spans="1:4" ht="28.5">
      <c r="A16" s="22" t="s">
        <v>36</v>
      </c>
      <c r="B16" s="23">
        <v>6610000</v>
      </c>
      <c r="C16" s="24" t="s">
        <v>60</v>
      </c>
      <c r="D16" s="25" t="s">
        <v>37</v>
      </c>
    </row>
    <row r="17" spans="1:4" ht="28.5">
      <c r="A17" s="22" t="s">
        <v>38</v>
      </c>
      <c r="B17" s="23">
        <v>7130000</v>
      </c>
      <c r="C17" s="24" t="s">
        <v>60</v>
      </c>
      <c r="D17" s="25" t="s">
        <v>39</v>
      </c>
    </row>
    <row r="18" spans="1:4" ht="28.5">
      <c r="A18" s="22" t="s">
        <v>40</v>
      </c>
      <c r="B18" s="23">
        <v>7230000</v>
      </c>
      <c r="C18" s="24" t="s">
        <v>61</v>
      </c>
      <c r="D18" s="25" t="s">
        <v>27</v>
      </c>
    </row>
    <row r="19" spans="1:4" ht="28.5">
      <c r="A19" s="22" t="s">
        <v>41</v>
      </c>
      <c r="B19" s="23">
        <v>7850000</v>
      </c>
      <c r="C19" s="24" t="s">
        <v>61</v>
      </c>
      <c r="D19" s="25" t="s">
        <v>35</v>
      </c>
    </row>
    <row r="20" spans="1:4" s="31" customFormat="1" ht="28.5">
      <c r="A20" s="22" t="s">
        <v>42</v>
      </c>
      <c r="B20" s="23">
        <v>8470000</v>
      </c>
      <c r="C20" s="24" t="s">
        <v>61</v>
      </c>
      <c r="D20" s="30" t="s">
        <v>55</v>
      </c>
    </row>
    <row r="21" spans="1:4" ht="28.5">
      <c r="A21" s="22" t="s">
        <v>43</v>
      </c>
      <c r="B21" s="23">
        <v>9090000</v>
      </c>
      <c r="C21" s="24" t="s">
        <v>61</v>
      </c>
      <c r="D21" s="25" t="s">
        <v>44</v>
      </c>
    </row>
    <row r="22" spans="1:4" ht="28.5">
      <c r="A22" s="22" t="s">
        <v>45</v>
      </c>
      <c r="B22" s="23">
        <v>9710000</v>
      </c>
      <c r="C22" s="24" t="s">
        <v>61</v>
      </c>
      <c r="D22" s="25" t="s">
        <v>46</v>
      </c>
    </row>
    <row r="23" spans="1:4" ht="28.5">
      <c r="A23" s="22" t="s">
        <v>47</v>
      </c>
      <c r="B23" s="23">
        <v>10330000</v>
      </c>
      <c r="C23" s="24" t="s">
        <v>61</v>
      </c>
      <c r="D23" s="25" t="s">
        <v>48</v>
      </c>
    </row>
    <row r="24" spans="1:4" ht="28.5">
      <c r="A24" s="18" t="s">
        <v>49</v>
      </c>
      <c r="B24" s="19">
        <v>10950000</v>
      </c>
      <c r="C24" s="17" t="s">
        <v>61</v>
      </c>
      <c r="D24" s="20" t="s">
        <v>50</v>
      </c>
    </row>
    <row r="25" spans="1:4" ht="28.5">
      <c r="A25" s="18" t="s">
        <v>51</v>
      </c>
      <c r="B25" s="19">
        <v>11570000</v>
      </c>
      <c r="C25" s="17" t="s">
        <v>61</v>
      </c>
      <c r="D25" s="20" t="s">
        <v>52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M18"/>
  <sheetViews>
    <sheetView showGridLines="0" tabSelected="1" zoomScale="70" zoomScaleNormal="70" workbookViewId="0">
      <selection activeCell="E9" sqref="E9"/>
    </sheetView>
  </sheetViews>
  <sheetFormatPr baseColWidth="10" defaultRowHeight="15"/>
  <cols>
    <col min="1" max="1" width="75.85546875" customWidth="1"/>
    <col min="2" max="2" width="25.28515625" customWidth="1"/>
    <col min="3" max="3" width="38.85546875" customWidth="1"/>
    <col min="4" max="4" width="7.5703125" customWidth="1"/>
    <col min="5" max="5" width="25" bestFit="1" customWidth="1"/>
    <col min="6" max="9" width="7.5703125" customWidth="1"/>
    <col min="11" max="11" width="20" bestFit="1" customWidth="1"/>
    <col min="12" max="12" width="16" customWidth="1"/>
  </cols>
  <sheetData>
    <row r="1" spans="1:13" ht="25.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0.25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ht="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46.15" customHeight="1">
      <c r="A4" s="13" t="s">
        <v>2</v>
      </c>
      <c r="B4" s="29" t="str">
        <f>+VLOOKUP(C5,'RESOLUCION 000275_2024'!B3:D25,3,0)</f>
        <v>Mayor  a  6  y  hasta  12 meses</v>
      </c>
      <c r="C4" s="2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4" thickBot="1">
      <c r="A5" s="2" t="s">
        <v>3</v>
      </c>
      <c r="B5" s="2"/>
      <c r="C5" s="34">
        <v>4550000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8">
      <c r="A6" s="2" t="s">
        <v>4</v>
      </c>
      <c r="B6" s="21">
        <v>30</v>
      </c>
      <c r="C6" s="40">
        <f>C5/B6</f>
        <v>151666.66666666666</v>
      </c>
      <c r="D6" s="3"/>
      <c r="E6" s="35"/>
      <c r="F6" s="3"/>
      <c r="G6" s="3"/>
      <c r="H6" s="3"/>
      <c r="I6" s="3"/>
      <c r="J6" s="51" t="s">
        <v>5</v>
      </c>
      <c r="K6" s="52"/>
      <c r="L6" s="1"/>
      <c r="M6" s="1"/>
    </row>
    <row r="7" spans="1:13" ht="18">
      <c r="A7" s="42" t="s">
        <v>7</v>
      </c>
      <c r="B7" s="43">
        <v>4</v>
      </c>
      <c r="C7" s="44">
        <f>C5*B7</f>
        <v>18200000</v>
      </c>
      <c r="D7" s="3"/>
      <c r="E7" s="35"/>
      <c r="F7" s="3"/>
      <c r="G7" s="3"/>
      <c r="H7" s="3"/>
      <c r="I7" s="3"/>
      <c r="J7" s="53"/>
      <c r="K7" s="54"/>
      <c r="L7" s="1"/>
      <c r="M7" s="1"/>
    </row>
    <row r="8" spans="1:13" ht="18.75" thickBot="1">
      <c r="A8" s="42" t="s">
        <v>6</v>
      </c>
      <c r="B8" s="43"/>
      <c r="C8" s="44">
        <f>C6*B8</f>
        <v>0</v>
      </c>
      <c r="D8" s="1"/>
      <c r="E8" s="36"/>
      <c r="F8" s="1"/>
      <c r="G8" s="1"/>
      <c r="H8" s="1"/>
      <c r="I8" s="1"/>
      <c r="J8" s="55"/>
      <c r="K8" s="56"/>
      <c r="L8" s="1"/>
      <c r="M8" s="1"/>
    </row>
    <row r="9" spans="1:13" ht="18">
      <c r="A9" s="33" t="s">
        <v>56</v>
      </c>
      <c r="B9" s="45"/>
      <c r="C9" s="39">
        <f>C8+C7</f>
        <v>18200000</v>
      </c>
      <c r="D9" s="1"/>
      <c r="E9" s="37"/>
      <c r="F9" s="1"/>
      <c r="G9" s="1"/>
      <c r="H9" s="1"/>
      <c r="I9" s="1"/>
      <c r="J9" s="57">
        <v>1</v>
      </c>
      <c r="K9" s="58"/>
      <c r="L9" s="1"/>
      <c r="M9" s="1"/>
    </row>
    <row r="10" spans="1:13" ht="24" thickBot="1">
      <c r="A10" s="4" t="s">
        <v>57</v>
      </c>
      <c r="B10" s="12">
        <v>1</v>
      </c>
      <c r="C10" s="41">
        <f>ROUND(C9*B10,0)</f>
        <v>18200000</v>
      </c>
      <c r="D10" s="1"/>
      <c r="E10" s="38"/>
      <c r="F10" s="1"/>
      <c r="G10" s="1"/>
      <c r="H10" s="1"/>
      <c r="I10" s="1"/>
      <c r="J10" s="59"/>
      <c r="K10" s="60"/>
      <c r="L10" s="1"/>
      <c r="M10" s="1"/>
    </row>
    <row r="11" spans="1:13" ht="20.25">
      <c r="A11" s="5"/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8">
      <c r="A12" s="1"/>
      <c r="B12" s="1"/>
      <c r="C12" s="1"/>
      <c r="D12" s="1"/>
      <c r="E12" s="1"/>
      <c r="F12" s="1"/>
      <c r="G12" s="1"/>
      <c r="H12" s="1"/>
      <c r="I12" s="1"/>
      <c r="J12" s="1"/>
      <c r="K12" s="32"/>
      <c r="L12" s="1"/>
      <c r="M12" s="1"/>
    </row>
    <row r="13" spans="1:13" ht="23.25">
      <c r="A13" s="1" t="s">
        <v>8</v>
      </c>
      <c r="B13" s="1"/>
      <c r="C13" s="34">
        <v>18200000</v>
      </c>
      <c r="D13" s="1"/>
      <c r="E13" s="1"/>
      <c r="F13" s="1"/>
      <c r="G13" s="1"/>
      <c r="H13" s="1"/>
      <c r="I13" s="1"/>
      <c r="J13" s="1"/>
      <c r="K13" s="32"/>
      <c r="L13" s="1"/>
      <c r="M13" s="1"/>
    </row>
    <row r="14" spans="1:13" ht="18">
      <c r="A14" s="1" t="s">
        <v>9</v>
      </c>
      <c r="B14" s="1"/>
      <c r="C14" s="7">
        <f>C13-C10</f>
        <v>0</v>
      </c>
      <c r="D14" s="1"/>
      <c r="E14" s="32"/>
      <c r="F14" s="1"/>
      <c r="G14" s="1"/>
      <c r="H14" s="1"/>
      <c r="I14" s="1"/>
      <c r="J14" s="1"/>
      <c r="K14" s="1"/>
      <c r="L14" s="1"/>
      <c r="M14" s="1"/>
    </row>
    <row r="15" spans="1:13" ht="18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8.5">
      <c r="A16" s="8"/>
      <c r="C16" s="9"/>
    </row>
    <row r="17" spans="1:3" ht="23.25">
      <c r="A17" s="34" t="s">
        <v>62</v>
      </c>
      <c r="C17" s="46" t="s">
        <v>64</v>
      </c>
    </row>
    <row r="18" spans="1:3" ht="23.25">
      <c r="A18" s="34" t="s">
        <v>63</v>
      </c>
      <c r="C18" s="47">
        <v>80161504</v>
      </c>
    </row>
  </sheetData>
  <mergeCells count="4">
    <mergeCell ref="A1:L1"/>
    <mergeCell ref="A2:L2"/>
    <mergeCell ref="J6:K8"/>
    <mergeCell ref="J9:K10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4" max="16383" man="1"/>
  </rowBreaks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Viviana Otalora Cortes</cp:lastModifiedBy>
  <cp:lastPrinted>2023-04-17T14:11:37Z</cp:lastPrinted>
  <dcterms:created xsi:type="dcterms:W3CDTF">2022-11-15T21:45:01Z</dcterms:created>
  <dcterms:modified xsi:type="dcterms:W3CDTF">2025-09-23T18:21:08Z</dcterms:modified>
</cp:coreProperties>
</file>