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 JOSE\Desktop\Escritorio SENA 2025\ByS\PROCESOS 2025\MÍNIMA CUANTÍA\7. MTTO IAP\1. Documentos del proceso\"/>
    </mc:Choice>
  </mc:AlternateContent>
  <xr:revisionPtr revIDLastSave="0" documentId="13_ncr:1_{D4EFE283-3645-4690-9BD1-937EC6B54753}" xr6:coauthVersionLast="47" xr6:coauthVersionMax="47" xr10:uidLastSave="{00000000-0000-0000-0000-000000000000}"/>
  <bookViews>
    <workbookView xWindow="-108" yWindow="-108" windowWidth="23256" windowHeight="12456" xr2:uid="{4FD8FA5E-78A7-4CB1-BC03-DB96DBC73F4D}"/>
  </bookViews>
  <sheets>
    <sheet name="Estudio de mercado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7" i="4" l="1"/>
  <c r="Z8" i="4"/>
  <c r="Z9" i="4"/>
  <c r="AA9" i="4" s="1"/>
  <c r="Z10" i="4"/>
  <c r="AA10" i="4" s="1"/>
  <c r="Z11" i="4"/>
  <c r="AA11" i="4" s="1"/>
  <c r="Z12" i="4"/>
  <c r="AA12" i="4" s="1"/>
  <c r="Z13" i="4"/>
  <c r="AA13" i="4" s="1"/>
  <c r="Z14" i="4"/>
  <c r="AA14" i="4" s="1"/>
  <c r="Z15" i="4"/>
  <c r="AA15" i="4" s="1"/>
  <c r="Z16" i="4"/>
  <c r="AA16" i="4" s="1"/>
  <c r="Z17" i="4"/>
  <c r="AA17" i="4" s="1"/>
  <c r="Z18" i="4"/>
  <c r="AA18" i="4" s="1"/>
  <c r="Z19" i="4"/>
  <c r="Z20" i="4"/>
  <c r="Z21" i="4"/>
  <c r="AA21" i="4" s="1"/>
  <c r="Z22" i="4"/>
  <c r="AA22" i="4" s="1"/>
  <c r="Z23" i="4"/>
  <c r="AA23" i="4" s="1"/>
  <c r="Z24" i="4"/>
  <c r="AA24" i="4" s="1"/>
  <c r="Z25" i="4"/>
  <c r="AA25" i="4" s="1"/>
  <c r="Z6" i="4"/>
  <c r="AA6" i="4" s="1"/>
  <c r="AA7" i="4"/>
  <c r="AC7" i="4" s="1"/>
  <c r="AA8" i="4"/>
  <c r="AC8" i="4" s="1"/>
  <c r="AA19" i="4"/>
  <c r="AC19" i="4" s="1"/>
  <c r="AA20" i="4"/>
  <c r="AC20" i="4" s="1"/>
  <c r="Y8" i="4"/>
  <c r="Y9" i="4"/>
  <c r="Y10" i="4"/>
  <c r="Y11" i="4"/>
  <c r="Y12" i="4"/>
  <c r="Y13" i="4"/>
  <c r="Y14" i="4"/>
  <c r="Y15" i="4"/>
  <c r="Y16" i="4"/>
  <c r="Y20" i="4"/>
  <c r="Y21" i="4"/>
  <c r="Y22" i="4"/>
  <c r="Y23" i="4"/>
  <c r="Y24" i="4"/>
  <c r="Y25" i="4"/>
  <c r="Y6" i="4"/>
  <c r="X7" i="4"/>
  <c r="Y7" i="4" s="1"/>
  <c r="X8" i="4"/>
  <c r="X9" i="4"/>
  <c r="X10" i="4"/>
  <c r="X11" i="4"/>
  <c r="X12" i="4"/>
  <c r="X13" i="4"/>
  <c r="X14" i="4"/>
  <c r="X15" i="4"/>
  <c r="X16" i="4"/>
  <c r="X17" i="4"/>
  <c r="Y17" i="4" s="1"/>
  <c r="X18" i="4"/>
  <c r="Y18" i="4" s="1"/>
  <c r="X19" i="4"/>
  <c r="Y19" i="4" s="1"/>
  <c r="X20" i="4"/>
  <c r="X21" i="4"/>
  <c r="X22" i="4"/>
  <c r="X23" i="4"/>
  <c r="X24" i="4"/>
  <c r="X25" i="4"/>
  <c r="X6" i="4"/>
  <c r="V27" i="4"/>
  <c r="R27" i="4"/>
  <c r="N27" i="4"/>
  <c r="J27" i="4"/>
  <c r="U10" i="4"/>
  <c r="U11" i="4"/>
  <c r="U12" i="4"/>
  <c r="U13" i="4"/>
  <c r="U14" i="4"/>
  <c r="U15" i="4"/>
  <c r="U16" i="4"/>
  <c r="U17" i="4"/>
  <c r="U22" i="4"/>
  <c r="U23" i="4"/>
  <c r="U24" i="4"/>
  <c r="U25" i="4"/>
  <c r="U6" i="4"/>
  <c r="T7" i="4"/>
  <c r="U7" i="4" s="1"/>
  <c r="T8" i="4"/>
  <c r="U8" i="4" s="1"/>
  <c r="T9" i="4"/>
  <c r="U9" i="4" s="1"/>
  <c r="T10" i="4"/>
  <c r="T11" i="4"/>
  <c r="T12" i="4"/>
  <c r="T13" i="4"/>
  <c r="T14" i="4"/>
  <c r="T15" i="4"/>
  <c r="T16" i="4"/>
  <c r="T17" i="4"/>
  <c r="T18" i="4"/>
  <c r="U18" i="4" s="1"/>
  <c r="T19" i="4"/>
  <c r="U19" i="4" s="1"/>
  <c r="T20" i="4"/>
  <c r="U20" i="4" s="1"/>
  <c r="T21" i="4"/>
  <c r="U21" i="4" s="1"/>
  <c r="T22" i="4"/>
  <c r="T23" i="4"/>
  <c r="T24" i="4"/>
  <c r="T25" i="4"/>
  <c r="T6" i="4"/>
  <c r="M7" i="4"/>
  <c r="M8" i="4"/>
  <c r="M9" i="4"/>
  <c r="M14" i="4"/>
  <c r="M15" i="4"/>
  <c r="M16" i="4"/>
  <c r="M17" i="4"/>
  <c r="M18" i="4"/>
  <c r="M19" i="4"/>
  <c r="M20" i="4"/>
  <c r="M21" i="4"/>
  <c r="M6" i="4"/>
  <c r="L7" i="4"/>
  <c r="L27" i="4" s="1"/>
  <c r="L8" i="4"/>
  <c r="L9" i="4"/>
  <c r="L10" i="4"/>
  <c r="M10" i="4" s="1"/>
  <c r="L11" i="4"/>
  <c r="M11" i="4" s="1"/>
  <c r="L12" i="4"/>
  <c r="M12" i="4" s="1"/>
  <c r="L13" i="4"/>
  <c r="M13" i="4" s="1"/>
  <c r="L14" i="4"/>
  <c r="L15" i="4"/>
  <c r="L16" i="4"/>
  <c r="L17" i="4"/>
  <c r="L18" i="4"/>
  <c r="L19" i="4"/>
  <c r="L20" i="4"/>
  <c r="L21" i="4"/>
  <c r="L22" i="4"/>
  <c r="M22" i="4" s="1"/>
  <c r="L23" i="4"/>
  <c r="M23" i="4" s="1"/>
  <c r="L24" i="4"/>
  <c r="M24" i="4" s="1"/>
  <c r="L25" i="4"/>
  <c r="M25" i="4" s="1"/>
  <c r="L6" i="4"/>
  <c r="Z27" i="4" l="1"/>
  <c r="Y27" i="4"/>
  <c r="X27" i="4"/>
  <c r="U27" i="4"/>
  <c r="T27" i="4"/>
  <c r="M27" i="4"/>
  <c r="AC18" i="4"/>
  <c r="AD18" i="4"/>
  <c r="AC17" i="4"/>
  <c r="AD17" i="4"/>
  <c r="AC16" i="4"/>
  <c r="AD16" i="4"/>
  <c r="AC15" i="4"/>
  <c r="AD15" i="4" s="1"/>
  <c r="AC14" i="4"/>
  <c r="AD14" i="4" s="1"/>
  <c r="AC25" i="4"/>
  <c r="AD25" i="4" s="1"/>
  <c r="AC13" i="4"/>
  <c r="AD13" i="4" s="1"/>
  <c r="AC24" i="4"/>
  <c r="AD24" i="4" s="1"/>
  <c r="AC12" i="4"/>
  <c r="AD12" i="4" s="1"/>
  <c r="AC23" i="4"/>
  <c r="AD23" i="4" s="1"/>
  <c r="AC11" i="4"/>
  <c r="AD11" i="4" s="1"/>
  <c r="AC22" i="4"/>
  <c r="AD22" i="4"/>
  <c r="AC10" i="4"/>
  <c r="AD10" i="4"/>
  <c r="AC21" i="4"/>
  <c r="AD21" i="4" s="1"/>
  <c r="AC9" i="4"/>
  <c r="AD9" i="4"/>
  <c r="AD20" i="4"/>
  <c r="AD8" i="4"/>
  <c r="AD19" i="4"/>
  <c r="AD7" i="4"/>
  <c r="AC6" i="4"/>
  <c r="AA27" i="4"/>
  <c r="U26" i="4"/>
  <c r="P23" i="4"/>
  <c r="Q23" i="4" s="1"/>
  <c r="P24" i="4"/>
  <c r="Q24" i="4" s="1"/>
  <c r="P25" i="4"/>
  <c r="Q25" i="4" s="1"/>
  <c r="P22" i="4"/>
  <c r="Q22" i="4" s="1"/>
  <c r="P6" i="4"/>
  <c r="Q6" i="4" l="1"/>
  <c r="Q27" i="4" s="1"/>
  <c r="P27" i="4"/>
  <c r="AC27" i="4"/>
  <c r="AD6" i="4"/>
  <c r="AD27" i="4" s="1"/>
</calcChain>
</file>

<file path=xl/sharedStrings.xml><?xml version="1.0" encoding="utf-8"?>
<sst xmlns="http://schemas.openxmlformats.org/spreadsheetml/2006/main" count="150" uniqueCount="68">
  <si>
    <t>VALOR UNITARIO</t>
  </si>
  <si>
    <t>VALOR IVA</t>
  </si>
  <si>
    <t>VALOR TOTAL: UNITARIO +IVA</t>
  </si>
  <si>
    <t>UNIDAD DE MEDIDA</t>
  </si>
  <si>
    <t>ITEM</t>
  </si>
  <si>
    <t>DESCRIPCION</t>
  </si>
  <si>
    <t>TOTAL</t>
  </si>
  <si>
    <t>NOMBRE</t>
  </si>
  <si>
    <t>NEVERA 541 L PUERTAS EN ACERO INOXIDABLE</t>
  </si>
  <si>
    <t xml:space="preserve"> Matraz aforado de 50 ml Clase A.</t>
  </si>
  <si>
    <t>Matraz aforado de 100 ml.</t>
  </si>
  <si>
    <t>Matraz aforado de 500 ml. Clase A.</t>
  </si>
  <si>
    <t>Matraz aforado de 1000 ml. Clase A.</t>
  </si>
  <si>
    <t xml:space="preserve"> PIPETA VOLUMETRICA 5 mL</t>
  </si>
  <si>
    <t xml:space="preserve"> PIPETA GRADUADA 25 mL. Clase A.</t>
  </si>
  <si>
    <t xml:space="preserve">BURETA 25 mL VIDRIO ESCALA 0.05 mL. Clase A. </t>
  </si>
  <si>
    <t xml:space="preserve"> PROBETA 50 mL. Clase A.</t>
  </si>
  <si>
    <t xml:space="preserve">Termómetro digital electrónico </t>
  </si>
  <si>
    <t xml:space="preserve">Termohigrómetro HTC-2 </t>
  </si>
  <si>
    <t xml:space="preserve">Báscula </t>
  </si>
  <si>
    <t>Balanza</t>
  </si>
  <si>
    <t>Calibración Acreditada MATERIAL VOLUMETRICO: PIPETA VOLUMETRICA 10 mL. Clase A.
Puntos de calibración:  10 mL  Norma ISO 8655 (Nota: para ser acreditado debe hacerse en las instalaciones del proveedor.</t>
  </si>
  <si>
    <t>Rango de temperatura:-50.0 a 150.0 °C 
Resolución de temperatura:  0.1 °C (-50.0 a 150.0 °C)
Precisión de temperatura: ±0.2 °C (-30.0 a 120.0 °C) 
Apagado automático: 8 min (predeterminado), 60 min o APAGADO
Tipo de batería/duración: 1 x CR2032; aprox. 2000 horas de uso continuo
Ambiente: -30 a 50 °C (-22 a 122 °F)
Dimensiones: 50 x 185 x 21 mm (2 x 7.3 x 0.9“)
Peso: 50 g (1.8 oz.)
Notas: Certificación</t>
  </si>
  <si>
    <t>Rango de temperatura ambiente: -10 °C a 50 °C
Rango de temperatura externa (sonda): -50 °C a 70 °C 
Resolución temperatura: 0,1 °C
Precisión temperatura: +/-1 °C
Rango humedad relativa: 10 % hr 99 % hr
Resolución huemdad relativa: 1 % hr 
Precisión humedad relativa: +/- 5% hr
Dimensiones: 10 cm x 11cm x 2 cm
Pila: 1,5 Vdc (AAA)
Longitud cable de sonda externa: 1,5 m</t>
  </si>
  <si>
    <t>TCS Electronic Platform Scale 
Max. Cap: 750 kg
Min. Cap: 2000 g 
DE: 100 g</t>
  </si>
  <si>
    <t>Trumax 
Capacidad: 30 kg 
División: 2 g
Plato: 23x19 cm
Unidades: g, kg, lb, oz, pcs
Escala de verificacion metrologica (e): 10 g</t>
  </si>
  <si>
    <t xml:space="preserve"> calibracion acreditada como medio isotermico,  NEVERA 541 L PUERTAS EN ACERO INOXIDABLE
Volumen producto sin empaque: 1.37 m3; Tensión nominal de operación: 110 V CA; Corriente nominal de operación: 2.0 A; Potencia nominal de operación: 170 W; Potencia de descongelación: 290 W; Peso con empaque 143 Kg; Peso sin empaque 129 Kg; Temperatura de operación: 18°C-38°C; Clase de clima: ST (Ambientes tropicales 18-38ºC); Volumen nominal bruto: 541 Litros; Volumen nominal total de almacenamiento: 538.17 Litros; Refrigerante: R 134a; Cantidad de refrigerante: 190g; Agente espumante: Ciclo - Pentano; País de origen: KOR. 
puntos a calibrar como medio isotermico: 
congelacion: 3 puntos entre -25°C, -10°C 
refigreación: 3 puntos entre 2°C, 8°C.</t>
  </si>
  <si>
    <t>Calibración Acreditada MATERIAL VOLUMETRICO Matraz aforado de 50 ml Clase A 
Punto a calibración: 50 mL  Norma ISO 8655 (Nota: para ser acreditado debe hacerse en las instalaciones del proveedor)</t>
  </si>
  <si>
    <t>Calibración acreditada Matraz aforado de 100 ml 
Puntos de calibración: 100 mL  Norma ISO 8655 (Nota: para ser acreditado debe hacerse en las instalaciones del proveedor</t>
  </si>
  <si>
    <t>Calibración Acreditada MATERIAL VOLUMETRICO :Matraz aforado de 500 ml. Clase A.
Puntos de calibración: 500 mL  Norma ISO 8655 (Nota: para ser acreditado debe hacerse en las instalaciones del proveedor.</t>
  </si>
  <si>
    <t>Calibración acreditada Matraz aforado de 1000 ml. Clase A.
Puntos de calibración: 1000 mL  Norma ISO 8655 (Nota: para ser acreditado debe hacerse en las instalaciones del proveedor.</t>
  </si>
  <si>
    <t>Calibración acreditada Matraz aforado de 25 ml. Clase A.
Puntos de calibración: 25 mL  Norma ISO 8655 (Nota: para ser acreditado debe hacerse en las instalaciones del proveedor.</t>
  </si>
  <si>
    <t>Calibración Acreditada MATERIAL VOLUMETRICO: PIPETA VOLUMETRICA 5 mL 
Puntos de calibración:  5 mL  Norma ISO 8655 (Nota: para ser acreditado debe hacerse en las instalaciones del proveedor anexar documentos de alianza comerciales con empresa de metrología.</t>
  </si>
  <si>
    <t>Calibración Acreditada MATERIAL VOLUMETRICO: PIPETA VOLUMETRICA 25 mL Clase A.
Puntos de calibración:  25 mL  Norma ISO 8655 (Nota: para ser acreditado debe hacerse en las instalaciones del proveedor.</t>
  </si>
  <si>
    <t>Calibración Acreditada MATERIAL VOLUMETRICO: PIPETA VOLUMETRICA 20 mL Clase A.
Puntos de calibración:  20 mL  Norma ISO 8655 (Nota: para ser acreditado debe hacerse en las instalaciones del proveedor.</t>
  </si>
  <si>
    <t>Calibración Acreditada MATERIAL VOLUMETRICO: PIPETA GRADUADA 5 mL. Clase A.
Puntos de calibración: 10% 50% y 100% de su capacidad nominal, Norma ISO 8655 (Nota: para ser acreditado debe hacerse en las instalaciones del proveedor) anexar documentos de alianza comerciales con empresa de metrología.</t>
  </si>
  <si>
    <t>Calibración Acreditada MATERIAL VOLUMETRICO: PIPETA GRADUADA 10 mL. Clase A.
Puntos de calibración: 10% 50% y 100% de su capacidad nominal, Norma ISO 8655 (Nota: para ser acreditado debe hacerse en las instalaciones del proveedor) anexar documentos de alianza comerciales con empresa de metrología.</t>
  </si>
  <si>
    <t>Calibración Acreditada MATERIAL VOLUMETRICO: PIPETA GRADUADA 25 mL. Clase A.
Calibración, Puntos de calibración: 10% 50% y 100% de su capacidad nominal, Norma ISO 8655 (Nota: para ser acreditado debe hacerse en las instalaciones del proveedor) anexar documentos de alianza comerciales con empresa de metrología.</t>
  </si>
  <si>
    <t>Calibración Acreditada MATERIAL VOLUMETRICO: PROBETA 100 mL. Clase A.
Puntos de calibración:  100 mL  Norma ISO 8655 (Nota: para ser acreditado debe hacerse en las instalaciones del proveedor.  anexar documentos de alianza comerciales con empresa de metrología.</t>
  </si>
  <si>
    <t>Calibración MATERIAL VOLUMETRICO:BURETA 25 mL VIDRIO ESCALA 0.05 mL. Clase A. Calibración acreditada
Puntos de calibración: 10% 50% y 100% de su capacidad nominal, Norma ISO 8655 (Nota: para ser acreditado debe hacerse en las instalaciones del proveedor).  anexar documentos de alianza comerciales con empresa de metrología.</t>
  </si>
  <si>
    <t>Calibración Acreditada MATERIAL VOLUMETRICO: PROBETA 50 mL. Clase A.
Puntos de calibración:  50 mL  Norma ISO 8655 (Nota: para ser acreditado debe hacerse en las instalaciones del proveedor.  anexar documentos de alianza comerciales con empresa de metrología.</t>
  </si>
  <si>
    <t>UND</t>
  </si>
  <si>
    <t>Calibracion acreditada como medio isotermico,  NEVERA 541 L PUERTAS EN ACERO INOXIDABLE
Volumen producto sin empaque: 1.37 m3; Tensión nominal de operación: 110 V CA; Corriente nominal de operación: 2.0 A; Potencia nominal de operación: 170 W; Potencia de descongelación: 290 W; Peso con empaque 143 Kg; Peso sin empaque 129 Kg; Temperatura de operación: 18°C-38°C; Clase de clima: ST (Ambientes tropicales 18-38ºC); Volumen nominal bruto: 541 Litros; Volumen nominal total de almacenamiento: 538.17 Litros; Refrigerante: R 134a; Cantidad de refrigerante: 190g; Agente espumante: Ciclo - Pentano; País de origen: KOR. 
puntos a calibrar como medio isotermico: 
congelacion: 3 puntos entre -25°C, -10°C 
refigreación: 3 puntos entre 2°C, 8°C.</t>
  </si>
  <si>
    <t>Calibración Acreditada MATERIAL VOLUMETRICO: PIPETA VOLUMETRICA 10 mL. Clase A. Puntos de calibración:  10 mL  Norma ISO 8655 (Nota: para ser acreditado debe hacerse en las instalaciones del proveedor.</t>
  </si>
  <si>
    <t>Calibración Acreditada MATERIAL VOLUMETRICO: PIPETA VOLUMETRICA 25 mL Clase A.Puntos de calibración:  25 mL  Norma ISO 8655 (Nota: para ser acreditado debe hacerse en las instalaciones del proveedor.</t>
  </si>
  <si>
    <t>Calibración Acreditada MATERIAL VOLUMETRICO: PIPETA VOLUMETRICA 20 mL Clase A.Puntos de calibración:  20 mL  Norma ISO 8655 (Nota: para ser acreditado debe hacerse en las instalaciones del proveedor.</t>
  </si>
  <si>
    <t>PIPETA VOLUMETRICA 20 mL Clase A.</t>
  </si>
  <si>
    <t>PIPETA VOLUMETRICA 25 mL Clase A.</t>
  </si>
  <si>
    <t>PIPETA VOLUMETRICA 10 mL. Clase A.</t>
  </si>
  <si>
    <t>Matraz aforado de 25 ml. Clase A.</t>
  </si>
  <si>
    <t>PIPETA GRADUADA 5 mL. Clase A.</t>
  </si>
  <si>
    <t>PROBETA 100 mL. Clase A.</t>
  </si>
  <si>
    <t>PIPETA GRADUADA 10 mL. Clase A.</t>
  </si>
  <si>
    <t>CANTIDAD DE EQUIPOS</t>
  </si>
  <si>
    <t>CANTIDAD DE CALIBRACION POR EQUIPO A COTIZAR</t>
  </si>
  <si>
    <t>$</t>
  </si>
  <si>
    <t>% IVA</t>
  </si>
  <si>
    <t>%</t>
  </si>
  <si>
    <t>El Servicio Nacional de Aprendizaje, SENA, de conformidad con los principios de  transparencia para la contratación, convoca públicamente a todos los interesados en proporcionar información para consolidar el estudio de mercado del proceso con las  siguientes condiciones.</t>
  </si>
  <si>
    <t xml:space="preserve">FORMATO DE COTIZACIÓN CALIBRACIONDE ELEMENTOS Y EQUIPOS DE LABORATORIOS </t>
  </si>
  <si>
    <t>Cotización NOVATEK</t>
  </si>
  <si>
    <t>Cotización METROCARIBE</t>
  </si>
  <si>
    <t>PROMEDIO</t>
  </si>
  <si>
    <t>VALOR TOTAL +IVA</t>
  </si>
  <si>
    <t>VALOR  TOTAL CANTIDADES DE EQUIPOS ANTES DE IVA</t>
  </si>
  <si>
    <t>VALOR UNITARIO PROMEDIO DE CALIBRACION</t>
  </si>
  <si>
    <t>Cotización BLANCOS DOTACIONES</t>
  </si>
  <si>
    <t>Cotización MTTOS MEDICOS DEL CARIBE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</si>
</sst>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8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4" fillId="2" borderId="1" xfId="1" applyFont="1" applyFill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0" fillId="0" borderId="12" xfId="0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9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1" fillId="2" borderId="10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2" borderId="10" xfId="0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44" fontId="0" fillId="0" borderId="0" xfId="0" applyNumberFormat="1" applyAlignment="1">
      <alignment horizontal="left" wrapText="1"/>
    </xf>
    <xf numFmtId="44" fontId="1" fillId="3" borderId="20" xfId="0" applyNumberFormat="1" applyFont="1" applyFill="1" applyBorder="1" applyAlignment="1">
      <alignment horizontal="center" vertical="center" wrapText="1"/>
    </xf>
    <xf numFmtId="44" fontId="1" fillId="3" borderId="2" xfId="0" applyNumberFormat="1" applyFont="1" applyFill="1" applyBorder="1" applyAlignment="1">
      <alignment horizontal="center" vertical="center" wrapText="1"/>
    </xf>
    <xf numFmtId="44" fontId="1" fillId="3" borderId="21" xfId="0" applyNumberFormat="1" applyFont="1" applyFill="1" applyBorder="1" applyAlignment="1">
      <alignment horizontal="center" vertical="center" wrapText="1"/>
    </xf>
    <xf numFmtId="44" fontId="1" fillId="0" borderId="0" xfId="0" applyNumberFormat="1" applyFont="1" applyAlignment="1">
      <alignment vertical="center" wrapText="1"/>
    </xf>
    <xf numFmtId="44" fontId="1" fillId="3" borderId="5" xfId="0" applyNumberFormat="1" applyFont="1" applyFill="1" applyBorder="1" applyAlignment="1">
      <alignment horizontal="center" vertical="center" wrapText="1"/>
    </xf>
    <xf numFmtId="44" fontId="1" fillId="3" borderId="7" xfId="0" applyNumberFormat="1" applyFont="1" applyFill="1" applyBorder="1" applyAlignment="1">
      <alignment horizontal="center" vertical="center" wrapText="1"/>
    </xf>
    <xf numFmtId="164" fontId="0" fillId="0" borderId="23" xfId="0" applyNumberFormat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left" wrapText="1"/>
    </xf>
    <xf numFmtId="164" fontId="1" fillId="0" borderId="4" xfId="0" applyNumberFormat="1" applyFont="1" applyBorder="1" applyAlignment="1">
      <alignment horizontal="left" wrapText="1"/>
    </xf>
    <xf numFmtId="164" fontId="1" fillId="0" borderId="24" xfId="0" applyNumberFormat="1" applyFon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6" fillId="7" borderId="18" xfId="0" applyFont="1" applyFill="1" applyBorder="1" applyAlignment="1">
      <alignment horizontal="center" vertical="center" wrapText="1"/>
    </xf>
    <xf numFmtId="0" fontId="6" fillId="7" borderId="19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C1EAB527-1A3E-4FFA-AF81-36F3A1147FB2}"/>
    <cellStyle name="Normal 2 2" xfId="2" xr:uid="{DBD3C414-53D0-4397-9C4A-004EE98EEA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1100666</xdr:colOff>
      <xdr:row>0</xdr:row>
      <xdr:rowOff>143933</xdr:rowOff>
    </xdr:from>
    <xdr:to>
      <xdr:col>4</xdr:col>
      <xdr:colOff>25400</xdr:colOff>
      <xdr:row>0</xdr:row>
      <xdr:rowOff>1052154</xdr:rowOff>
    </xdr:to>
    <xdr:pic>
      <xdr:nvPicPr>
        <xdr:cNvPr id="4" name="Imagen 3" descr="Servicio Nacional de Aprendizaje | SENA">
          <a:extLst>
            <a:ext uri="{FF2B5EF4-FFF2-40B4-BE49-F238E27FC236}">
              <a16:creationId xmlns:a16="http://schemas.microsoft.com/office/drawing/2014/main" id="{49A314F6-25BD-4176-85C5-749393EDF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23733" y="143933"/>
          <a:ext cx="1143000" cy="908221"/>
        </a:xfrm>
        <a:prstGeom prst="rect">
          <a:avLst/>
        </a:prstGeom>
      </xdr:spPr>
    </xdr:pic>
    <xdr:clientData/>
  </xdr:twoCellAnchor>
  <xdr:twoCellAnchor>
    <xdr:from>
      <xdr:col>5</xdr:col>
      <xdr:colOff>1219200</xdr:colOff>
      <xdr:row>5</xdr:row>
      <xdr:rowOff>272143</xdr:rowOff>
    </xdr:from>
    <xdr:to>
      <xdr:col>5</xdr:col>
      <xdr:colOff>2301550</xdr:colOff>
      <xdr:row>5</xdr:row>
      <xdr:rowOff>1612342</xdr:rowOff>
    </xdr:to>
    <xdr:pic>
      <xdr:nvPicPr>
        <xdr:cNvPr id="2" name="Imagen 51">
          <a:extLst>
            <a:ext uri="{FF2B5EF4-FFF2-40B4-BE49-F238E27FC236}">
              <a16:creationId xmlns:a16="http://schemas.microsoft.com/office/drawing/2014/main" id="{10BE667C-8BF6-4AE4-AF7F-D1959549D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9786257" y="2079172"/>
          <a:ext cx="1082350" cy="1340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1730828</xdr:colOff>
      <xdr:row>6</xdr:row>
      <xdr:rowOff>87085</xdr:rowOff>
    </xdr:from>
    <xdr:to>
      <xdr:col>5</xdr:col>
      <xdr:colOff>2386463</xdr:colOff>
      <xdr:row>6</xdr:row>
      <xdr:rowOff>1477224</xdr:rowOff>
    </xdr:to>
    <xdr:pic>
      <xdr:nvPicPr>
        <xdr:cNvPr id="3" name="Imagen 33" descr="MATRAZ AFORADO 50ml CLASE A">
          <a:extLst>
            <a:ext uri="{FF2B5EF4-FFF2-40B4-BE49-F238E27FC236}">
              <a16:creationId xmlns:a16="http://schemas.microsoft.com/office/drawing/2014/main" id="{07834AC3-84C6-41A8-81EE-B656630BB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 l="34925" t="22697" r="33477"/>
        <a:stretch>
          <a:fillRect/>
        </a:stretch>
      </xdr:blipFill>
      <xdr:spPr bwMode="auto">
        <a:xfrm>
          <a:off x="10297885" y="3668485"/>
          <a:ext cx="655635" cy="13901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1153886</xdr:colOff>
      <xdr:row>7</xdr:row>
      <xdr:rowOff>174172</xdr:rowOff>
    </xdr:from>
    <xdr:to>
      <xdr:col>5</xdr:col>
      <xdr:colOff>2639786</xdr:colOff>
      <xdr:row>7</xdr:row>
      <xdr:rowOff>462696</xdr:rowOff>
    </xdr:to>
    <xdr:pic>
      <xdr:nvPicPr>
        <xdr:cNvPr id="5" name="Imagen 32" descr="Hirschmann™ Matraz aforado de vidrio graduado azul con tapón de polietileno  Capacity: 100mL; Socket Joint: 12/21 NS Standard Ground Hirschmann™ Matraz  aforado de vidrio graduado azul con tapón de polietileno | Fisher Scientific">
          <a:extLst>
            <a:ext uri="{FF2B5EF4-FFF2-40B4-BE49-F238E27FC236}">
              <a16:creationId xmlns:a16="http://schemas.microsoft.com/office/drawing/2014/main" id="{B65F9A5E-5699-41D3-A429-99F433302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9720943" y="4343401"/>
          <a:ext cx="1485900" cy="288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1480457</xdr:colOff>
      <xdr:row>8</xdr:row>
      <xdr:rowOff>19614</xdr:rowOff>
    </xdr:from>
    <xdr:to>
      <xdr:col>5</xdr:col>
      <xdr:colOff>2525486</xdr:colOff>
      <xdr:row>8</xdr:row>
      <xdr:rowOff>543923</xdr:rowOff>
    </xdr:to>
    <xdr:pic>
      <xdr:nvPicPr>
        <xdr:cNvPr id="6" name="Imagen 5" descr="Matraces aforados, clase A, graduación en azul, Vidrio de borosilicato 3.3  - WWW-Interface">
          <a:extLst>
            <a:ext uri="{FF2B5EF4-FFF2-40B4-BE49-F238E27FC236}">
              <a16:creationId xmlns:a16="http://schemas.microsoft.com/office/drawing/2014/main" id="{CBFC1BC8-1AD1-42A1-94C2-C293B8DED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10047514" y="4765785"/>
          <a:ext cx="1045029" cy="524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1317173</xdr:colOff>
      <xdr:row>9</xdr:row>
      <xdr:rowOff>43543</xdr:rowOff>
    </xdr:from>
    <xdr:ext cx="510117" cy="914400"/>
    <xdr:pic>
      <xdr:nvPicPr>
        <xdr:cNvPr id="7" name="Imagen 6" descr="Matraz aforado clase A c/tapón, Glassco, 1000mL - Material de Laboratorio">
          <a:extLst>
            <a:ext uri="{FF2B5EF4-FFF2-40B4-BE49-F238E27FC236}">
              <a16:creationId xmlns:a16="http://schemas.microsoft.com/office/drawing/2014/main" id="{91A1BCD5-29E5-4A03-BBFD-C400DDE11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 l="32609" r="25669"/>
        <a:stretch>
          <a:fillRect/>
        </a:stretch>
      </xdr:blipFill>
      <xdr:spPr bwMode="auto">
        <a:xfrm>
          <a:off x="9884230" y="7434943"/>
          <a:ext cx="510117" cy="9144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1959428</xdr:colOff>
      <xdr:row>10</xdr:row>
      <xdr:rowOff>152400</xdr:rowOff>
    </xdr:from>
    <xdr:ext cx="397892" cy="914400"/>
    <xdr:pic>
      <xdr:nvPicPr>
        <xdr:cNvPr id="8" name="Imagen 7" descr="Matraz aforado clase A c/tapón, Glassco, 1000mL - Material de Laboratorio">
          <a:extLst>
            <a:ext uri="{FF2B5EF4-FFF2-40B4-BE49-F238E27FC236}">
              <a16:creationId xmlns:a16="http://schemas.microsoft.com/office/drawing/2014/main" id="{08B039B1-B6A4-4052-8D36-292DADE2A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 l="32609" r="25669"/>
        <a:stretch>
          <a:fillRect/>
        </a:stretch>
      </xdr:blipFill>
      <xdr:spPr bwMode="auto">
        <a:xfrm>
          <a:off x="10526485" y="8686800"/>
          <a:ext cx="397892" cy="914400"/>
        </a:xfrm>
        <a:prstGeom prst="rect">
          <a:avLst/>
        </a:prstGeom>
        <a:noFill/>
      </xdr:spPr>
    </xdr:pic>
    <xdr:clientData/>
  </xdr:oneCellAnchor>
  <xdr:twoCellAnchor>
    <xdr:from>
      <xdr:col>5</xdr:col>
      <xdr:colOff>1663223</xdr:colOff>
      <xdr:row>11</xdr:row>
      <xdr:rowOff>152400</xdr:rowOff>
    </xdr:from>
    <xdr:to>
      <xdr:col>5</xdr:col>
      <xdr:colOff>2722191</xdr:colOff>
      <xdr:row>11</xdr:row>
      <xdr:rowOff>756874</xdr:rowOff>
    </xdr:to>
    <xdr:pic>
      <xdr:nvPicPr>
        <xdr:cNvPr id="9" name="Imagen 27" descr="Pipeta Volumetrica 5 Ml Importada Brand Clase B - $ 14.400 en Mercado Libre">
          <a:extLst>
            <a:ext uri="{FF2B5EF4-FFF2-40B4-BE49-F238E27FC236}">
              <a16:creationId xmlns:a16="http://schemas.microsoft.com/office/drawing/2014/main" id="{49E24650-929F-401D-9707-A2641881A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 rot="10800000">
          <a:off x="10230280" y="6564086"/>
          <a:ext cx="1058968" cy="604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1513114</xdr:colOff>
      <xdr:row>12</xdr:row>
      <xdr:rowOff>76984</xdr:rowOff>
    </xdr:from>
    <xdr:ext cx="751114" cy="458400"/>
    <xdr:pic>
      <xdr:nvPicPr>
        <xdr:cNvPr id="10" name="Imagen 9" descr="pipeta volumetrica 10ml">
          <a:extLst>
            <a:ext uri="{FF2B5EF4-FFF2-40B4-BE49-F238E27FC236}">
              <a16:creationId xmlns:a16="http://schemas.microsoft.com/office/drawing/2014/main" id="{673CCF44-7974-4A7D-B1FB-CA4D58C11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10080171" y="7294213"/>
          <a:ext cx="751114" cy="458400"/>
        </a:xfrm>
        <a:prstGeom prst="rect">
          <a:avLst/>
        </a:prstGeom>
        <a:noFill/>
      </xdr:spPr>
    </xdr:pic>
    <xdr:clientData/>
  </xdr:oneCellAnchor>
  <xdr:twoCellAnchor>
    <xdr:from>
      <xdr:col>5</xdr:col>
      <xdr:colOff>1698171</xdr:colOff>
      <xdr:row>13</xdr:row>
      <xdr:rowOff>65315</xdr:rowOff>
    </xdr:from>
    <xdr:to>
      <xdr:col>5</xdr:col>
      <xdr:colOff>2158531</xdr:colOff>
      <xdr:row>13</xdr:row>
      <xdr:rowOff>607651</xdr:rowOff>
    </xdr:to>
    <xdr:pic>
      <xdr:nvPicPr>
        <xdr:cNvPr id="11" name="Imagen 140" descr="Blamis • PIPETA AFORADA, 1 AFOROS BLAUBRAND® CLASE AS, MARCAJE DE-M">
          <a:extLst>
            <a:ext uri="{FF2B5EF4-FFF2-40B4-BE49-F238E27FC236}">
              <a16:creationId xmlns:a16="http://schemas.microsoft.com/office/drawing/2014/main" id="{C6B5BA28-46EC-43E1-A17B-0D0D4E7C6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/>
            </a:ext>
          </a:extLst>
        </a:blip>
        <a:srcRect l="28939" r="26783"/>
        <a:stretch>
          <a:fillRect/>
        </a:stretch>
      </xdr:blipFill>
      <xdr:spPr bwMode="auto">
        <a:xfrm>
          <a:off x="10265228" y="7826829"/>
          <a:ext cx="460360" cy="542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1774371</xdr:colOff>
      <xdr:row>14</xdr:row>
      <xdr:rowOff>0</xdr:rowOff>
    </xdr:from>
    <xdr:to>
      <xdr:col>5</xdr:col>
      <xdr:colOff>2197704</xdr:colOff>
      <xdr:row>15</xdr:row>
      <xdr:rowOff>37420</xdr:rowOff>
    </xdr:to>
    <xdr:pic>
      <xdr:nvPicPr>
        <xdr:cNvPr id="12" name="Imagen 140" descr="Blamis • PIPETA AFORADA, 1 AFOROS BLAUBRAND® CLASE AS, MARCAJE DE-M">
          <a:extLst>
            <a:ext uri="{FF2B5EF4-FFF2-40B4-BE49-F238E27FC236}">
              <a16:creationId xmlns:a16="http://schemas.microsoft.com/office/drawing/2014/main" id="{9074469C-C388-4866-A818-1DAFDEBE2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/>
            </a:ext>
          </a:extLst>
        </a:blip>
        <a:srcRect l="28939" r="26783"/>
        <a:stretch>
          <a:fillRect/>
        </a:stretch>
      </xdr:blipFill>
      <xdr:spPr bwMode="auto">
        <a:xfrm>
          <a:off x="10341428" y="8414657"/>
          <a:ext cx="423333" cy="581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1654628</xdr:colOff>
      <xdr:row>15</xdr:row>
      <xdr:rowOff>76199</xdr:rowOff>
    </xdr:from>
    <xdr:ext cx="749754" cy="620486"/>
    <xdr:pic>
      <xdr:nvPicPr>
        <xdr:cNvPr id="13" name="Imagen 12" descr="Pipetas de transferencia de vidrio de 5ml, pipeta graduada sin bulbo de  goma, dispensador de cuentagotas físico de química de laboratorio| | -  AliExpress">
          <a:extLst>
            <a:ext uri="{FF2B5EF4-FFF2-40B4-BE49-F238E27FC236}">
              <a16:creationId xmlns:a16="http://schemas.microsoft.com/office/drawing/2014/main" id="{8B957A89-AE38-4A70-A717-D8C372401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/>
            </a:ext>
          </a:extLst>
        </a:blip>
        <a:srcRect l="3112" t="16728" b="15560"/>
        <a:stretch>
          <a:fillRect/>
        </a:stretch>
      </xdr:blipFill>
      <xdr:spPr bwMode="auto">
        <a:xfrm>
          <a:off x="10221685" y="9035142"/>
          <a:ext cx="749754" cy="6204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5</xdr:col>
      <xdr:colOff>1416705</xdr:colOff>
      <xdr:row>16</xdr:row>
      <xdr:rowOff>174385</xdr:rowOff>
    </xdr:from>
    <xdr:to>
      <xdr:col>5</xdr:col>
      <xdr:colOff>2693985</xdr:colOff>
      <xdr:row>16</xdr:row>
      <xdr:rowOff>1318161</xdr:rowOff>
    </xdr:to>
    <xdr:pic>
      <xdr:nvPicPr>
        <xdr:cNvPr id="14" name="Imagen 120" descr="PIPETA 10 ML SEROLOGICA DIN ISO 835 CLASE A CH0573D">
          <a:extLst>
            <a:ext uri="{FF2B5EF4-FFF2-40B4-BE49-F238E27FC236}">
              <a16:creationId xmlns:a16="http://schemas.microsoft.com/office/drawing/2014/main" id="{1B8722F5-EDDA-405E-85AF-38DB67EF5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/>
            </a:ext>
          </a:extLst>
        </a:blip>
        <a:srcRect l="39178" t="6443" r="41224" b="4905"/>
        <a:stretch>
          <a:fillRect/>
        </a:stretch>
      </xdr:blipFill>
      <xdr:spPr bwMode="auto">
        <a:xfrm rot="5243289">
          <a:off x="10050514" y="15500033"/>
          <a:ext cx="1143776" cy="1277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1578428</xdr:colOff>
      <xdr:row>17</xdr:row>
      <xdr:rowOff>293916</xdr:rowOff>
    </xdr:from>
    <xdr:ext cx="1285875" cy="409575"/>
    <xdr:pic>
      <xdr:nvPicPr>
        <xdr:cNvPr id="15" name="Imagen 14" descr="PIPETA GRADUADA 25 mL">
          <a:extLst>
            <a:ext uri="{FF2B5EF4-FFF2-40B4-BE49-F238E27FC236}">
              <a16:creationId xmlns:a16="http://schemas.microsoft.com/office/drawing/2014/main" id="{05E668E1-F08C-4CBE-A0B9-EB666E38D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/>
            </a:ext>
          </a:extLst>
        </a:blip>
        <a:srcRect l="35496" r="38273"/>
        <a:stretch>
          <a:fillRect/>
        </a:stretch>
      </xdr:blipFill>
      <xdr:spPr bwMode="auto">
        <a:xfrm rot="14628367">
          <a:off x="10583635" y="16772166"/>
          <a:ext cx="409575" cy="1285875"/>
        </a:xfrm>
        <a:prstGeom prst="rect">
          <a:avLst/>
        </a:prstGeom>
        <a:noFill/>
      </xdr:spPr>
    </xdr:pic>
    <xdr:clientData/>
  </xdr:oneCellAnchor>
  <xdr:twoCellAnchor>
    <xdr:from>
      <xdr:col>5</xdr:col>
      <xdr:colOff>1817915</xdr:colOff>
      <xdr:row>18</xdr:row>
      <xdr:rowOff>97972</xdr:rowOff>
    </xdr:from>
    <xdr:to>
      <xdr:col>5</xdr:col>
      <xdr:colOff>2175551</xdr:colOff>
      <xdr:row>18</xdr:row>
      <xdr:rowOff>859553</xdr:rowOff>
    </xdr:to>
    <xdr:pic>
      <xdr:nvPicPr>
        <xdr:cNvPr id="16" name="Imagen 118" descr="Probetas Graduadas De Vidrio 100 Ml Clase A Modelo 2106082 - $ 70.000 en  Mercado Libre">
          <a:extLst>
            <a:ext uri="{FF2B5EF4-FFF2-40B4-BE49-F238E27FC236}">
              <a16:creationId xmlns:a16="http://schemas.microsoft.com/office/drawing/2014/main" id="{C6835BAA-D881-4346-B8B5-EB4B1B0F9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/>
            </a:ext>
          </a:extLst>
        </a:blip>
        <a:srcRect l="34159" r="38636"/>
        <a:stretch>
          <a:fillRect/>
        </a:stretch>
      </xdr:blipFill>
      <xdr:spPr bwMode="auto">
        <a:xfrm>
          <a:off x="10384972" y="18157372"/>
          <a:ext cx="357636" cy="7615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1567543</xdr:colOff>
      <xdr:row>19</xdr:row>
      <xdr:rowOff>79084</xdr:rowOff>
    </xdr:from>
    <xdr:ext cx="798739" cy="750951"/>
    <xdr:pic>
      <xdr:nvPicPr>
        <xdr:cNvPr id="17" name="Imagen 16" descr="BURETA GRADUADA CON LLAVE DE PTFE 25 ml, compra online">
          <a:extLst>
            <a:ext uri="{FF2B5EF4-FFF2-40B4-BE49-F238E27FC236}">
              <a16:creationId xmlns:a16="http://schemas.microsoft.com/office/drawing/2014/main" id="{9C995AD9-3BEA-44C9-99C9-E04654EC6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/>
            </a:ext>
          </a:extLst>
        </a:blip>
        <a:srcRect l="30587" t="13761" r="31784" b="14146"/>
        <a:stretch>
          <a:fillRect/>
        </a:stretch>
      </xdr:blipFill>
      <xdr:spPr bwMode="auto">
        <a:xfrm>
          <a:off x="10134600" y="19281484"/>
          <a:ext cx="798739" cy="750951"/>
        </a:xfrm>
        <a:prstGeom prst="rect">
          <a:avLst/>
        </a:prstGeom>
        <a:noFill/>
      </xdr:spPr>
    </xdr:pic>
    <xdr:clientData/>
  </xdr:oneCellAnchor>
  <xdr:twoCellAnchor>
    <xdr:from>
      <xdr:col>5</xdr:col>
      <xdr:colOff>1676400</xdr:colOff>
      <xdr:row>20</xdr:row>
      <xdr:rowOff>152400</xdr:rowOff>
    </xdr:from>
    <xdr:to>
      <xdr:col>5</xdr:col>
      <xdr:colOff>2421082</xdr:colOff>
      <xdr:row>20</xdr:row>
      <xdr:rowOff>1415143</xdr:rowOff>
    </xdr:to>
    <xdr:pic>
      <xdr:nvPicPr>
        <xdr:cNvPr id="19" name="Imagen 118" descr="Probetas Graduadas De Vidrio 100 Ml Clase A Modelo 2106082 - $ 70.000 en  Mercado Libre">
          <a:extLst>
            <a:ext uri="{FF2B5EF4-FFF2-40B4-BE49-F238E27FC236}">
              <a16:creationId xmlns:a16="http://schemas.microsoft.com/office/drawing/2014/main" id="{FFE46716-D2B1-4C6F-AF99-5C19ABEAD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/>
            </a:ext>
          </a:extLst>
        </a:blip>
        <a:srcRect l="34159" r="38636"/>
        <a:stretch>
          <a:fillRect/>
        </a:stretch>
      </xdr:blipFill>
      <xdr:spPr bwMode="auto">
        <a:xfrm>
          <a:off x="10243457" y="20312743"/>
          <a:ext cx="744682" cy="12627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522515</xdr:colOff>
      <xdr:row>21</xdr:row>
      <xdr:rowOff>163285</xdr:rowOff>
    </xdr:from>
    <xdr:to>
      <xdr:col>5</xdr:col>
      <xdr:colOff>1711235</xdr:colOff>
      <xdr:row>21</xdr:row>
      <xdr:rowOff>1600925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FBCC8C5E-4C20-44ED-9EE3-A34CF64C3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9572" y="21847628"/>
          <a:ext cx="1188720" cy="143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2471057</xdr:colOff>
      <xdr:row>21</xdr:row>
      <xdr:rowOff>108858</xdr:rowOff>
    </xdr:from>
    <xdr:to>
      <xdr:col>5</xdr:col>
      <xdr:colOff>3512457</xdr:colOff>
      <xdr:row>21</xdr:row>
      <xdr:rowOff>1561738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688BE2C5-BF74-404A-89D7-6773433DC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1038114" y="21793201"/>
          <a:ext cx="1041400" cy="145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903514</xdr:colOff>
      <xdr:row>22</xdr:row>
      <xdr:rowOff>76200</xdr:rowOff>
    </xdr:from>
    <xdr:to>
      <xdr:col>5</xdr:col>
      <xdr:colOff>2667104</xdr:colOff>
      <xdr:row>23</xdr:row>
      <xdr:rowOff>3629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65499B88-4CB2-46CB-A4D1-47FC3210AE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l="-1" t="5013" r="7024" b="1827"/>
        <a:stretch>
          <a:fillRect/>
        </a:stretch>
      </xdr:blipFill>
      <xdr:spPr>
        <a:xfrm>
          <a:off x="9470571" y="15272657"/>
          <a:ext cx="1763590" cy="1854200"/>
        </a:xfrm>
        <a:prstGeom prst="rect">
          <a:avLst/>
        </a:prstGeom>
      </xdr:spPr>
    </xdr:pic>
    <xdr:clientData/>
  </xdr:twoCellAnchor>
  <xdr:twoCellAnchor editAs="oneCell">
    <xdr:from>
      <xdr:col>5</xdr:col>
      <xdr:colOff>1164772</xdr:colOff>
      <xdr:row>23</xdr:row>
      <xdr:rowOff>87085</xdr:rowOff>
    </xdr:from>
    <xdr:to>
      <xdr:col>5</xdr:col>
      <xdr:colOff>2566850</xdr:colOff>
      <xdr:row>23</xdr:row>
      <xdr:rowOff>1491705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C78870FE-3848-455A-A38F-E134C2B60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1829" y="25603199"/>
          <a:ext cx="1402078" cy="1404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1251857</xdr:colOff>
      <xdr:row>24</xdr:row>
      <xdr:rowOff>185057</xdr:rowOff>
    </xdr:from>
    <xdr:to>
      <xdr:col>5</xdr:col>
      <xdr:colOff>2890157</xdr:colOff>
      <xdr:row>24</xdr:row>
      <xdr:rowOff>1531257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DCEA24D1-398C-4C6C-BE87-B68277EB9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9818914" y="27344914"/>
          <a:ext cx="1638300" cy="1346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1E90A-047A-448B-9426-2712EE99A470}">
  <dimension ref="A1:AO31"/>
  <sheetViews>
    <sheetView showGridLines="0" tabSelected="1" topLeftCell="A14" zoomScale="70" zoomScaleNormal="70" workbookViewId="0">
      <selection activeCell="G24" sqref="G24"/>
    </sheetView>
  </sheetViews>
  <sheetFormatPr baseColWidth="10" defaultColWidth="11.44140625" defaultRowHeight="14.4" x14ac:dyDescent="0.3"/>
  <cols>
    <col min="1" max="1" width="18.33203125" style="7" customWidth="1"/>
    <col min="2" max="2" width="18.33203125" style="9" customWidth="1"/>
    <col min="3" max="3" width="16.44140625" style="9" customWidth="1"/>
    <col min="4" max="4" width="15.88671875" style="9" customWidth="1"/>
    <col min="5" max="6" width="55.6640625" style="9" customWidth="1"/>
    <col min="7" max="7" width="22.33203125" style="7" customWidth="1"/>
    <col min="8" max="9" width="26" style="2" customWidth="1"/>
    <col min="10" max="10" width="20.5546875" style="30" customWidth="1"/>
    <col min="11" max="11" width="20.5546875" style="9" customWidth="1"/>
    <col min="12" max="12" width="20.33203125" style="30" customWidth="1"/>
    <col min="13" max="13" width="24.5546875" style="30" customWidth="1"/>
    <col min="14" max="14" width="24.77734375" style="30" customWidth="1"/>
    <col min="15" max="15" width="24.5546875" style="9" customWidth="1"/>
    <col min="16" max="16" width="24.77734375" style="30" customWidth="1"/>
    <col min="17" max="17" width="22.77734375" style="30" customWidth="1"/>
    <col min="18" max="18" width="23" style="30" customWidth="1"/>
    <col min="19" max="19" width="22.5546875" style="9" customWidth="1"/>
    <col min="20" max="20" width="21.21875" style="30" customWidth="1"/>
    <col min="21" max="22" width="25.88671875" style="30" customWidth="1"/>
    <col min="23" max="23" width="25.88671875" style="9" customWidth="1"/>
    <col min="24" max="25" width="25.88671875" style="30" customWidth="1"/>
    <col min="26" max="27" width="23.21875" style="30" customWidth="1"/>
    <col min="28" max="28" width="24.109375" style="9" customWidth="1"/>
    <col min="29" max="29" width="23.44140625" style="30" customWidth="1"/>
    <col min="30" max="30" width="27.44140625" style="30" customWidth="1"/>
    <col min="31" max="31" width="20.109375" style="9" customWidth="1"/>
    <col min="32" max="32" width="29" style="9" customWidth="1"/>
    <col min="33" max="33" width="29.88671875" style="9" customWidth="1"/>
    <col min="34" max="34" width="29" style="9" customWidth="1"/>
    <col min="35" max="16384" width="11.44140625" style="9"/>
  </cols>
  <sheetData>
    <row r="1" spans="1:41" s="16" customFormat="1" ht="110.4" customHeight="1" x14ac:dyDescent="0.3">
      <c r="A1" s="59" t="s">
        <v>59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34"/>
      <c r="O1" s="20"/>
      <c r="P1" s="34"/>
      <c r="Q1" s="34"/>
      <c r="R1" s="34"/>
      <c r="S1" s="20"/>
      <c r="T1" s="34"/>
      <c r="U1" s="34"/>
      <c r="V1" s="34"/>
      <c r="W1" s="20"/>
      <c r="X1" s="34"/>
      <c r="Y1" s="34"/>
      <c r="Z1" s="34"/>
      <c r="AA1" s="34"/>
      <c r="AB1" s="20"/>
      <c r="AC1" s="34"/>
      <c r="AD1" s="34"/>
      <c r="AE1" s="20"/>
      <c r="AF1" s="20"/>
      <c r="AG1" s="20"/>
      <c r="AH1" s="20"/>
      <c r="AI1" s="20"/>
      <c r="AJ1" s="18"/>
      <c r="AK1" s="18"/>
      <c r="AL1" s="18"/>
      <c r="AM1" s="18"/>
      <c r="AN1" s="18"/>
      <c r="AO1" s="17"/>
    </row>
    <row r="2" spans="1:41" ht="15.75" customHeight="1" x14ac:dyDescent="0.3">
      <c r="A2" s="62" t="s">
        <v>58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</row>
    <row r="3" spans="1:41" ht="15.75" customHeight="1" thickBot="1" x14ac:dyDescent="0.35">
      <c r="A3" s="65"/>
      <c r="B3" s="66"/>
      <c r="C3" s="66"/>
      <c r="D3" s="66"/>
      <c r="E3" s="66"/>
      <c r="F3" s="66"/>
      <c r="G3" s="66"/>
      <c r="H3" s="66"/>
      <c r="I3" s="66"/>
      <c r="J3" s="67"/>
      <c r="K3" s="67"/>
      <c r="L3" s="67"/>
      <c r="M3" s="68"/>
    </row>
    <row r="4" spans="1:41" ht="40.049999999999997" customHeight="1" x14ac:dyDescent="0.3">
      <c r="A4" s="21"/>
      <c r="B4" s="21"/>
      <c r="C4" s="21"/>
      <c r="D4" s="21"/>
      <c r="E4" s="21"/>
      <c r="F4" s="21"/>
      <c r="G4" s="21"/>
      <c r="H4" s="21"/>
      <c r="I4" s="24"/>
      <c r="J4" s="69" t="s">
        <v>60</v>
      </c>
      <c r="K4" s="70"/>
      <c r="L4" s="70"/>
      <c r="M4" s="71"/>
      <c r="N4" s="72" t="s">
        <v>61</v>
      </c>
      <c r="O4" s="73"/>
      <c r="P4" s="73"/>
      <c r="Q4" s="74"/>
      <c r="R4" s="75" t="s">
        <v>67</v>
      </c>
      <c r="S4" s="76"/>
      <c r="T4" s="76"/>
      <c r="U4" s="76"/>
      <c r="V4" s="79" t="s">
        <v>66</v>
      </c>
      <c r="W4" s="80"/>
      <c r="X4" s="80"/>
      <c r="Y4" s="81"/>
      <c r="Z4" s="77" t="s">
        <v>62</v>
      </c>
      <c r="AA4" s="77"/>
      <c r="AB4" s="77"/>
      <c r="AC4" s="77"/>
      <c r="AD4" s="78"/>
    </row>
    <row r="5" spans="1:41" s="7" customFormat="1" ht="38.25" customHeight="1" x14ac:dyDescent="0.3">
      <c r="A5" s="3" t="s">
        <v>4</v>
      </c>
      <c r="B5" s="3" t="s">
        <v>7</v>
      </c>
      <c r="C5" s="61" t="s">
        <v>5</v>
      </c>
      <c r="D5" s="61"/>
      <c r="E5" s="61"/>
      <c r="F5" s="3"/>
      <c r="G5" s="3" t="s">
        <v>3</v>
      </c>
      <c r="H5" s="3" t="s">
        <v>53</v>
      </c>
      <c r="I5" s="25" t="s">
        <v>54</v>
      </c>
      <c r="J5" s="31" t="s">
        <v>0</v>
      </c>
      <c r="K5" s="3" t="s">
        <v>56</v>
      </c>
      <c r="L5" s="32" t="s">
        <v>1</v>
      </c>
      <c r="M5" s="33" t="s">
        <v>2</v>
      </c>
      <c r="N5" s="31" t="s">
        <v>0</v>
      </c>
      <c r="O5" s="3" t="s">
        <v>56</v>
      </c>
      <c r="P5" s="32" t="s">
        <v>1</v>
      </c>
      <c r="Q5" s="33" t="s">
        <v>2</v>
      </c>
      <c r="R5" s="31" t="s">
        <v>0</v>
      </c>
      <c r="S5" s="3" t="s">
        <v>56</v>
      </c>
      <c r="T5" s="32" t="s">
        <v>1</v>
      </c>
      <c r="U5" s="35" t="s">
        <v>2</v>
      </c>
      <c r="V5" s="31" t="s">
        <v>0</v>
      </c>
      <c r="W5" s="3" t="s">
        <v>56</v>
      </c>
      <c r="X5" s="32" t="s">
        <v>1</v>
      </c>
      <c r="Y5" s="35" t="s">
        <v>2</v>
      </c>
      <c r="Z5" s="36" t="s">
        <v>65</v>
      </c>
      <c r="AA5" s="32" t="s">
        <v>64</v>
      </c>
      <c r="AB5" s="3" t="s">
        <v>56</v>
      </c>
      <c r="AC5" s="32" t="s">
        <v>1</v>
      </c>
      <c r="AD5" s="33" t="s">
        <v>63</v>
      </c>
    </row>
    <row r="6" spans="1:41" ht="160.05000000000001" customHeight="1" x14ac:dyDescent="0.3">
      <c r="A6" s="8">
        <v>1</v>
      </c>
      <c r="B6" s="10" t="s">
        <v>8</v>
      </c>
      <c r="C6" s="48" t="s">
        <v>42</v>
      </c>
      <c r="D6" s="49" t="s">
        <v>26</v>
      </c>
      <c r="E6" s="50" t="s">
        <v>26</v>
      </c>
      <c r="F6" s="19"/>
      <c r="G6" s="1" t="s">
        <v>41</v>
      </c>
      <c r="H6" s="4">
        <v>1</v>
      </c>
      <c r="I6" s="26">
        <v>1</v>
      </c>
      <c r="J6" s="29">
        <v>1350000</v>
      </c>
      <c r="K6" s="22">
        <v>0.19</v>
      </c>
      <c r="L6" s="23">
        <f>J6*K6</f>
        <v>256500</v>
      </c>
      <c r="M6" s="37">
        <f>J6+L6</f>
        <v>1606500</v>
      </c>
      <c r="N6" s="29">
        <v>720000</v>
      </c>
      <c r="O6" s="22">
        <v>0.19</v>
      </c>
      <c r="P6" s="23">
        <f>N6*O6</f>
        <v>136800</v>
      </c>
      <c r="Q6" s="37">
        <f>N6+P6</f>
        <v>856800</v>
      </c>
      <c r="R6" s="29">
        <v>700000</v>
      </c>
      <c r="S6" s="22">
        <v>0.19</v>
      </c>
      <c r="T6" s="23">
        <f>R6*S6</f>
        <v>133000</v>
      </c>
      <c r="U6" s="38">
        <f>R6+T6</f>
        <v>833000</v>
      </c>
      <c r="V6" s="29">
        <v>820000</v>
      </c>
      <c r="W6" s="22">
        <v>0.19</v>
      </c>
      <c r="X6" s="23">
        <f>V6*W6</f>
        <v>155800</v>
      </c>
      <c r="Y6" s="37">
        <f>V6+X6</f>
        <v>975800</v>
      </c>
      <c r="Z6" s="28">
        <f>AVERAGE(J6,N6,R6,V6)</f>
        <v>897500</v>
      </c>
      <c r="AA6" s="23">
        <f>Z6*H6</f>
        <v>897500</v>
      </c>
      <c r="AB6" s="22">
        <v>0.19</v>
      </c>
      <c r="AC6" s="23">
        <f>AA6*AB6</f>
        <v>170525</v>
      </c>
      <c r="AD6" s="37">
        <f>AA6+AC6</f>
        <v>1068025</v>
      </c>
      <c r="AE6" s="45"/>
      <c r="AF6" s="45"/>
      <c r="AG6" s="7"/>
      <c r="AH6" s="7"/>
    </row>
    <row r="7" spans="1:41" ht="120" customHeight="1" x14ac:dyDescent="0.3">
      <c r="A7" s="8">
        <v>2</v>
      </c>
      <c r="B7" s="10" t="s">
        <v>9</v>
      </c>
      <c r="C7" s="48" t="s">
        <v>27</v>
      </c>
      <c r="D7" s="49" t="s">
        <v>27</v>
      </c>
      <c r="E7" s="50" t="s">
        <v>27</v>
      </c>
      <c r="F7" s="5"/>
      <c r="G7" s="1" t="s">
        <v>41</v>
      </c>
      <c r="H7" s="4">
        <v>1</v>
      </c>
      <c r="I7" s="26">
        <v>1</v>
      </c>
      <c r="J7" s="29">
        <v>590000</v>
      </c>
      <c r="K7" s="22">
        <v>0.19</v>
      </c>
      <c r="L7" s="23">
        <f t="shared" ref="L7:L25" si="0">J7*K7</f>
        <v>112100</v>
      </c>
      <c r="M7" s="37">
        <f t="shared" ref="M7:M25" si="1">J7+L7</f>
        <v>702100</v>
      </c>
      <c r="N7" s="29"/>
      <c r="O7" s="22"/>
      <c r="P7" s="23"/>
      <c r="Q7" s="37"/>
      <c r="R7" s="29">
        <v>370000</v>
      </c>
      <c r="S7" s="22">
        <v>0.19</v>
      </c>
      <c r="T7" s="23">
        <f t="shared" ref="T7:T25" si="2">R7*S7</f>
        <v>70300</v>
      </c>
      <c r="U7" s="38">
        <f t="shared" ref="U7:U25" si="3">R7+T7</f>
        <v>440300</v>
      </c>
      <c r="V7" s="29">
        <v>420000</v>
      </c>
      <c r="W7" s="22">
        <v>0.19</v>
      </c>
      <c r="X7" s="23">
        <f t="shared" ref="X7:X25" si="4">V7*W7</f>
        <v>79800</v>
      </c>
      <c r="Y7" s="37">
        <f t="shared" ref="Y7:Y25" si="5">V7+X7</f>
        <v>499800</v>
      </c>
      <c r="Z7" s="28">
        <f t="shared" ref="Z7:Z25" si="6">AVERAGE(J7,N7,R7,V7)</f>
        <v>460000</v>
      </c>
      <c r="AA7" s="23">
        <f t="shared" ref="AA7:AA25" si="7">Z7*H7</f>
        <v>460000</v>
      </c>
      <c r="AB7" s="22">
        <v>0.19</v>
      </c>
      <c r="AC7" s="23">
        <f t="shared" ref="AC7:AC25" si="8">AA7*AB7</f>
        <v>87400</v>
      </c>
      <c r="AD7" s="37">
        <f t="shared" ref="AD7:AD25" si="9">AA7+AC7</f>
        <v>547400</v>
      </c>
      <c r="AE7" s="45"/>
      <c r="AF7" s="45"/>
      <c r="AG7" s="7"/>
      <c r="AH7" s="7"/>
    </row>
    <row r="8" spans="1:41" ht="90" customHeight="1" x14ac:dyDescent="0.3">
      <c r="A8" s="8">
        <v>3</v>
      </c>
      <c r="B8" s="10" t="s">
        <v>10</v>
      </c>
      <c r="C8" s="48" t="s">
        <v>28</v>
      </c>
      <c r="D8" s="49" t="s">
        <v>28</v>
      </c>
      <c r="E8" s="50" t="s">
        <v>28</v>
      </c>
      <c r="F8" s="5"/>
      <c r="G8" s="1" t="s">
        <v>41</v>
      </c>
      <c r="H8" s="4">
        <v>1</v>
      </c>
      <c r="I8" s="26">
        <v>1</v>
      </c>
      <c r="J8" s="29">
        <v>590000</v>
      </c>
      <c r="K8" s="22">
        <v>0.19</v>
      </c>
      <c r="L8" s="23">
        <f t="shared" si="0"/>
        <v>112100</v>
      </c>
      <c r="M8" s="37">
        <f t="shared" si="1"/>
        <v>702100</v>
      </c>
      <c r="N8" s="29"/>
      <c r="O8" s="22"/>
      <c r="P8" s="23"/>
      <c r="Q8" s="37"/>
      <c r="R8" s="29">
        <v>370000</v>
      </c>
      <c r="S8" s="22">
        <v>0.19</v>
      </c>
      <c r="T8" s="23">
        <f t="shared" si="2"/>
        <v>70300</v>
      </c>
      <c r="U8" s="38">
        <f t="shared" si="3"/>
        <v>440300</v>
      </c>
      <c r="V8" s="29">
        <v>420000</v>
      </c>
      <c r="W8" s="22">
        <v>0.19</v>
      </c>
      <c r="X8" s="23">
        <f t="shared" si="4"/>
        <v>79800</v>
      </c>
      <c r="Y8" s="37">
        <f t="shared" si="5"/>
        <v>499800</v>
      </c>
      <c r="Z8" s="28">
        <f t="shared" si="6"/>
        <v>460000</v>
      </c>
      <c r="AA8" s="23">
        <f t="shared" si="7"/>
        <v>460000</v>
      </c>
      <c r="AB8" s="22">
        <v>0.19</v>
      </c>
      <c r="AC8" s="23">
        <f t="shared" si="8"/>
        <v>87400</v>
      </c>
      <c r="AD8" s="37">
        <f t="shared" si="9"/>
        <v>547400</v>
      </c>
      <c r="AE8" s="45"/>
      <c r="AF8" s="45"/>
      <c r="AG8" s="7"/>
      <c r="AH8" s="7"/>
    </row>
    <row r="9" spans="1:41" ht="90" customHeight="1" x14ac:dyDescent="0.3">
      <c r="A9" s="8">
        <v>4</v>
      </c>
      <c r="B9" s="10" t="s">
        <v>11</v>
      </c>
      <c r="C9" s="48" t="s">
        <v>29</v>
      </c>
      <c r="D9" s="49" t="s">
        <v>29</v>
      </c>
      <c r="E9" s="50" t="s">
        <v>29</v>
      </c>
      <c r="F9" s="5"/>
      <c r="G9" s="1" t="s">
        <v>41</v>
      </c>
      <c r="H9" s="4">
        <v>1</v>
      </c>
      <c r="I9" s="26">
        <v>1</v>
      </c>
      <c r="J9" s="29">
        <v>590000</v>
      </c>
      <c r="K9" s="22">
        <v>0.19</v>
      </c>
      <c r="L9" s="23">
        <f t="shared" si="0"/>
        <v>112100</v>
      </c>
      <c r="M9" s="37">
        <f t="shared" si="1"/>
        <v>702100</v>
      </c>
      <c r="N9" s="29"/>
      <c r="O9" s="22"/>
      <c r="P9" s="23"/>
      <c r="Q9" s="37"/>
      <c r="R9" s="29">
        <v>370000</v>
      </c>
      <c r="S9" s="22">
        <v>0.19</v>
      </c>
      <c r="T9" s="23">
        <f t="shared" si="2"/>
        <v>70300</v>
      </c>
      <c r="U9" s="38">
        <f t="shared" si="3"/>
        <v>440300</v>
      </c>
      <c r="V9" s="29">
        <v>420000</v>
      </c>
      <c r="W9" s="22">
        <v>0.19</v>
      </c>
      <c r="X9" s="23">
        <f t="shared" si="4"/>
        <v>79800</v>
      </c>
      <c r="Y9" s="37">
        <f t="shared" si="5"/>
        <v>499800</v>
      </c>
      <c r="Z9" s="28">
        <f t="shared" si="6"/>
        <v>460000</v>
      </c>
      <c r="AA9" s="23">
        <f t="shared" si="7"/>
        <v>460000</v>
      </c>
      <c r="AB9" s="22">
        <v>0.19</v>
      </c>
      <c r="AC9" s="23">
        <f t="shared" si="8"/>
        <v>87400</v>
      </c>
      <c r="AD9" s="37">
        <f t="shared" si="9"/>
        <v>547400</v>
      </c>
      <c r="AE9" s="45"/>
      <c r="AF9" s="45"/>
      <c r="AG9" s="7"/>
      <c r="AH9" s="7"/>
    </row>
    <row r="10" spans="1:41" ht="90" customHeight="1" x14ac:dyDescent="0.3">
      <c r="A10" s="8">
        <v>5</v>
      </c>
      <c r="B10" s="10" t="s">
        <v>12</v>
      </c>
      <c r="C10" s="48" t="s">
        <v>30</v>
      </c>
      <c r="D10" s="49" t="s">
        <v>30</v>
      </c>
      <c r="E10" s="50" t="s">
        <v>30</v>
      </c>
      <c r="F10" s="5"/>
      <c r="G10" s="1" t="s">
        <v>41</v>
      </c>
      <c r="H10" s="4">
        <v>1</v>
      </c>
      <c r="I10" s="26">
        <v>1</v>
      </c>
      <c r="J10" s="29">
        <v>590000</v>
      </c>
      <c r="K10" s="22">
        <v>0.19</v>
      </c>
      <c r="L10" s="23">
        <f t="shared" si="0"/>
        <v>112100</v>
      </c>
      <c r="M10" s="37">
        <f t="shared" si="1"/>
        <v>702100</v>
      </c>
      <c r="N10" s="29"/>
      <c r="O10" s="22"/>
      <c r="P10" s="23"/>
      <c r="Q10" s="37"/>
      <c r="R10" s="29">
        <v>370000</v>
      </c>
      <c r="S10" s="22">
        <v>0.19</v>
      </c>
      <c r="T10" s="23">
        <f t="shared" si="2"/>
        <v>70300</v>
      </c>
      <c r="U10" s="38">
        <f t="shared" si="3"/>
        <v>440300</v>
      </c>
      <c r="V10" s="29">
        <v>420000</v>
      </c>
      <c r="W10" s="22">
        <v>0.19</v>
      </c>
      <c r="X10" s="23">
        <f t="shared" si="4"/>
        <v>79800</v>
      </c>
      <c r="Y10" s="37">
        <f t="shared" si="5"/>
        <v>499800</v>
      </c>
      <c r="Z10" s="28">
        <f t="shared" si="6"/>
        <v>460000</v>
      </c>
      <c r="AA10" s="23">
        <f t="shared" si="7"/>
        <v>460000</v>
      </c>
      <c r="AB10" s="22">
        <v>0.19</v>
      </c>
      <c r="AC10" s="23">
        <f t="shared" si="8"/>
        <v>87400</v>
      </c>
      <c r="AD10" s="37">
        <f t="shared" si="9"/>
        <v>547400</v>
      </c>
      <c r="AE10" s="45"/>
      <c r="AF10" s="45"/>
      <c r="AG10" s="7"/>
      <c r="AH10" s="7"/>
    </row>
    <row r="11" spans="1:41" ht="90" customHeight="1" x14ac:dyDescent="0.3">
      <c r="A11" s="8">
        <v>6</v>
      </c>
      <c r="B11" s="10" t="s">
        <v>49</v>
      </c>
      <c r="C11" s="48" t="s">
        <v>31</v>
      </c>
      <c r="D11" s="49" t="s">
        <v>31</v>
      </c>
      <c r="E11" s="50" t="s">
        <v>31</v>
      </c>
      <c r="F11" s="5"/>
      <c r="G11" s="1" t="s">
        <v>41</v>
      </c>
      <c r="H11" s="4">
        <v>1</v>
      </c>
      <c r="I11" s="26">
        <v>1</v>
      </c>
      <c r="J11" s="29">
        <v>590000</v>
      </c>
      <c r="K11" s="22">
        <v>0.19</v>
      </c>
      <c r="L11" s="23">
        <f t="shared" si="0"/>
        <v>112100</v>
      </c>
      <c r="M11" s="37">
        <f t="shared" si="1"/>
        <v>702100</v>
      </c>
      <c r="N11" s="29"/>
      <c r="O11" s="22"/>
      <c r="P11" s="23"/>
      <c r="Q11" s="37"/>
      <c r="R11" s="29">
        <v>370000</v>
      </c>
      <c r="S11" s="22">
        <v>0.19</v>
      </c>
      <c r="T11" s="23">
        <f t="shared" si="2"/>
        <v>70300</v>
      </c>
      <c r="U11" s="38">
        <f t="shared" si="3"/>
        <v>440300</v>
      </c>
      <c r="V11" s="29">
        <v>420000</v>
      </c>
      <c r="W11" s="22">
        <v>0.19</v>
      </c>
      <c r="X11" s="23">
        <f t="shared" si="4"/>
        <v>79800</v>
      </c>
      <c r="Y11" s="37">
        <f t="shared" si="5"/>
        <v>499800</v>
      </c>
      <c r="Z11" s="28">
        <f t="shared" si="6"/>
        <v>460000</v>
      </c>
      <c r="AA11" s="23">
        <f t="shared" si="7"/>
        <v>460000</v>
      </c>
      <c r="AB11" s="22">
        <v>0.19</v>
      </c>
      <c r="AC11" s="23">
        <f t="shared" si="8"/>
        <v>87400</v>
      </c>
      <c r="AD11" s="37">
        <f t="shared" si="9"/>
        <v>547400</v>
      </c>
      <c r="AE11" s="45"/>
      <c r="AF11" s="45"/>
      <c r="AG11" s="7"/>
      <c r="AH11" s="7"/>
    </row>
    <row r="12" spans="1:41" ht="90" customHeight="1" x14ac:dyDescent="0.3">
      <c r="A12" s="8">
        <v>7</v>
      </c>
      <c r="B12" s="10" t="s">
        <v>13</v>
      </c>
      <c r="C12" s="48" t="s">
        <v>32</v>
      </c>
      <c r="D12" s="49" t="s">
        <v>32</v>
      </c>
      <c r="E12" s="50" t="s">
        <v>32</v>
      </c>
      <c r="F12" s="5"/>
      <c r="G12" s="1" t="s">
        <v>41</v>
      </c>
      <c r="H12" s="4">
        <v>1</v>
      </c>
      <c r="I12" s="26">
        <v>1</v>
      </c>
      <c r="J12" s="29">
        <v>590000</v>
      </c>
      <c r="K12" s="22">
        <v>0.19</v>
      </c>
      <c r="L12" s="23">
        <f t="shared" si="0"/>
        <v>112100</v>
      </c>
      <c r="M12" s="37">
        <f t="shared" si="1"/>
        <v>702100</v>
      </c>
      <c r="N12" s="29"/>
      <c r="O12" s="22"/>
      <c r="P12" s="23"/>
      <c r="Q12" s="37"/>
      <c r="R12" s="29">
        <v>370000</v>
      </c>
      <c r="S12" s="22">
        <v>0.19</v>
      </c>
      <c r="T12" s="23">
        <f t="shared" si="2"/>
        <v>70300</v>
      </c>
      <c r="U12" s="38">
        <f t="shared" si="3"/>
        <v>440300</v>
      </c>
      <c r="V12" s="29">
        <v>420000</v>
      </c>
      <c r="W12" s="22">
        <v>0.19</v>
      </c>
      <c r="X12" s="23">
        <f t="shared" si="4"/>
        <v>79800</v>
      </c>
      <c r="Y12" s="37">
        <f t="shared" si="5"/>
        <v>499800</v>
      </c>
      <c r="Z12" s="28">
        <f t="shared" si="6"/>
        <v>460000</v>
      </c>
      <c r="AA12" s="23">
        <f t="shared" si="7"/>
        <v>460000</v>
      </c>
      <c r="AB12" s="22">
        <v>0.19</v>
      </c>
      <c r="AC12" s="23">
        <f t="shared" si="8"/>
        <v>87400</v>
      </c>
      <c r="AD12" s="37">
        <f t="shared" si="9"/>
        <v>547400</v>
      </c>
      <c r="AE12" s="45"/>
      <c r="AF12" s="45"/>
      <c r="AG12" s="7"/>
      <c r="AH12" s="7"/>
    </row>
    <row r="13" spans="1:41" ht="90" customHeight="1" x14ac:dyDescent="0.3">
      <c r="A13" s="8">
        <v>8</v>
      </c>
      <c r="B13" s="10" t="s">
        <v>48</v>
      </c>
      <c r="C13" s="48" t="s">
        <v>43</v>
      </c>
      <c r="D13" s="49" t="s">
        <v>21</v>
      </c>
      <c r="E13" s="50" t="s">
        <v>21</v>
      </c>
      <c r="F13" s="5"/>
      <c r="G13" s="1" t="s">
        <v>41</v>
      </c>
      <c r="H13" s="4">
        <v>1</v>
      </c>
      <c r="I13" s="26">
        <v>1</v>
      </c>
      <c r="J13" s="29">
        <v>590000</v>
      </c>
      <c r="K13" s="22">
        <v>0.19</v>
      </c>
      <c r="L13" s="23">
        <f t="shared" si="0"/>
        <v>112100</v>
      </c>
      <c r="M13" s="37">
        <f t="shared" si="1"/>
        <v>702100</v>
      </c>
      <c r="N13" s="29"/>
      <c r="O13" s="22"/>
      <c r="P13" s="23"/>
      <c r="Q13" s="37"/>
      <c r="R13" s="29">
        <v>370000</v>
      </c>
      <c r="S13" s="22">
        <v>0.19</v>
      </c>
      <c r="T13" s="23">
        <f t="shared" si="2"/>
        <v>70300</v>
      </c>
      <c r="U13" s="38">
        <f t="shared" si="3"/>
        <v>440300</v>
      </c>
      <c r="V13" s="29">
        <v>420000</v>
      </c>
      <c r="W13" s="22">
        <v>0.19</v>
      </c>
      <c r="X13" s="23">
        <f t="shared" si="4"/>
        <v>79800</v>
      </c>
      <c r="Y13" s="37">
        <f t="shared" si="5"/>
        <v>499800</v>
      </c>
      <c r="Z13" s="28">
        <f t="shared" si="6"/>
        <v>460000</v>
      </c>
      <c r="AA13" s="23">
        <f t="shared" si="7"/>
        <v>460000</v>
      </c>
      <c r="AB13" s="22">
        <v>0.19</v>
      </c>
      <c r="AC13" s="23">
        <f t="shared" si="8"/>
        <v>87400</v>
      </c>
      <c r="AD13" s="37">
        <f t="shared" si="9"/>
        <v>547400</v>
      </c>
      <c r="AE13" s="45"/>
      <c r="AF13" s="45"/>
      <c r="AG13" s="7"/>
      <c r="AH13" s="7"/>
    </row>
    <row r="14" spans="1:41" ht="90" customHeight="1" x14ac:dyDescent="0.3">
      <c r="A14" s="8">
        <v>9</v>
      </c>
      <c r="B14" s="10" t="s">
        <v>47</v>
      </c>
      <c r="C14" s="48" t="s">
        <v>44</v>
      </c>
      <c r="D14" s="49" t="s">
        <v>33</v>
      </c>
      <c r="E14" s="50" t="s">
        <v>33</v>
      </c>
      <c r="F14" s="5"/>
      <c r="G14" s="1" t="s">
        <v>41</v>
      </c>
      <c r="H14" s="4">
        <v>1</v>
      </c>
      <c r="I14" s="26">
        <v>1</v>
      </c>
      <c r="J14" s="29">
        <v>590000</v>
      </c>
      <c r="K14" s="22">
        <v>0.19</v>
      </c>
      <c r="L14" s="23">
        <f t="shared" si="0"/>
        <v>112100</v>
      </c>
      <c r="M14" s="37">
        <f t="shared" si="1"/>
        <v>702100</v>
      </c>
      <c r="N14" s="29"/>
      <c r="O14" s="22"/>
      <c r="P14" s="23"/>
      <c r="Q14" s="37"/>
      <c r="R14" s="29">
        <v>370000</v>
      </c>
      <c r="S14" s="22">
        <v>0.19</v>
      </c>
      <c r="T14" s="23">
        <f t="shared" si="2"/>
        <v>70300</v>
      </c>
      <c r="U14" s="38">
        <f t="shared" si="3"/>
        <v>440300</v>
      </c>
      <c r="V14" s="29">
        <v>420000</v>
      </c>
      <c r="W14" s="22">
        <v>0.19</v>
      </c>
      <c r="X14" s="23">
        <f t="shared" si="4"/>
        <v>79800</v>
      </c>
      <c r="Y14" s="37">
        <f t="shared" si="5"/>
        <v>499800</v>
      </c>
      <c r="Z14" s="28">
        <f t="shared" si="6"/>
        <v>460000</v>
      </c>
      <c r="AA14" s="23">
        <f t="shared" si="7"/>
        <v>460000</v>
      </c>
      <c r="AB14" s="22">
        <v>0.19</v>
      </c>
      <c r="AC14" s="23">
        <f t="shared" si="8"/>
        <v>87400</v>
      </c>
      <c r="AD14" s="37">
        <f t="shared" si="9"/>
        <v>547400</v>
      </c>
      <c r="AE14" s="45"/>
      <c r="AF14" s="45"/>
      <c r="AG14" s="7"/>
      <c r="AH14" s="7"/>
    </row>
    <row r="15" spans="1:41" ht="90" customHeight="1" x14ac:dyDescent="0.3">
      <c r="A15" s="8">
        <v>10</v>
      </c>
      <c r="B15" s="10" t="s">
        <v>46</v>
      </c>
      <c r="C15" s="48" t="s">
        <v>45</v>
      </c>
      <c r="D15" s="49" t="s">
        <v>34</v>
      </c>
      <c r="E15" s="50" t="s">
        <v>34</v>
      </c>
      <c r="F15" s="5"/>
      <c r="G15" s="1" t="s">
        <v>41</v>
      </c>
      <c r="H15" s="4">
        <v>1</v>
      </c>
      <c r="I15" s="26">
        <v>1</v>
      </c>
      <c r="J15" s="29">
        <v>590000</v>
      </c>
      <c r="K15" s="22">
        <v>0.19</v>
      </c>
      <c r="L15" s="23">
        <f t="shared" si="0"/>
        <v>112100</v>
      </c>
      <c r="M15" s="37">
        <f t="shared" si="1"/>
        <v>702100</v>
      </c>
      <c r="N15" s="29"/>
      <c r="O15" s="22"/>
      <c r="P15" s="23"/>
      <c r="Q15" s="37"/>
      <c r="R15" s="29">
        <v>370000</v>
      </c>
      <c r="S15" s="22">
        <v>0.19</v>
      </c>
      <c r="T15" s="23">
        <f t="shared" si="2"/>
        <v>70300</v>
      </c>
      <c r="U15" s="38">
        <f t="shared" si="3"/>
        <v>440300</v>
      </c>
      <c r="V15" s="29">
        <v>420000</v>
      </c>
      <c r="W15" s="22">
        <v>0.19</v>
      </c>
      <c r="X15" s="23">
        <f t="shared" si="4"/>
        <v>79800</v>
      </c>
      <c r="Y15" s="37">
        <f t="shared" si="5"/>
        <v>499800</v>
      </c>
      <c r="Z15" s="28">
        <f t="shared" si="6"/>
        <v>460000</v>
      </c>
      <c r="AA15" s="23">
        <f t="shared" si="7"/>
        <v>460000</v>
      </c>
      <c r="AB15" s="22">
        <v>0.19</v>
      </c>
      <c r="AC15" s="23">
        <f t="shared" si="8"/>
        <v>87400</v>
      </c>
      <c r="AD15" s="37">
        <f t="shared" si="9"/>
        <v>547400</v>
      </c>
      <c r="AE15" s="45"/>
      <c r="AF15" s="45"/>
      <c r="AG15" s="7"/>
      <c r="AH15" s="7"/>
    </row>
    <row r="16" spans="1:41" ht="90" customHeight="1" x14ac:dyDescent="0.3">
      <c r="A16" s="8">
        <v>11</v>
      </c>
      <c r="B16" s="10" t="s">
        <v>50</v>
      </c>
      <c r="C16" s="48" t="s">
        <v>35</v>
      </c>
      <c r="D16" s="49" t="s">
        <v>35</v>
      </c>
      <c r="E16" s="50" t="s">
        <v>35</v>
      </c>
      <c r="F16" s="5"/>
      <c r="G16" s="1" t="s">
        <v>41</v>
      </c>
      <c r="H16" s="4">
        <v>1</v>
      </c>
      <c r="I16" s="26">
        <v>1</v>
      </c>
      <c r="J16" s="29">
        <v>590000</v>
      </c>
      <c r="K16" s="22">
        <v>0.19</v>
      </c>
      <c r="L16" s="23">
        <f t="shared" si="0"/>
        <v>112100</v>
      </c>
      <c r="M16" s="37">
        <f t="shared" si="1"/>
        <v>702100</v>
      </c>
      <c r="N16" s="29"/>
      <c r="O16" s="22"/>
      <c r="P16" s="23"/>
      <c r="Q16" s="37"/>
      <c r="R16" s="29">
        <v>370000</v>
      </c>
      <c r="S16" s="22">
        <v>0.19</v>
      </c>
      <c r="T16" s="23">
        <f t="shared" si="2"/>
        <v>70300</v>
      </c>
      <c r="U16" s="38">
        <f t="shared" si="3"/>
        <v>440300</v>
      </c>
      <c r="V16" s="29">
        <v>420000</v>
      </c>
      <c r="W16" s="22">
        <v>0.19</v>
      </c>
      <c r="X16" s="23">
        <f t="shared" si="4"/>
        <v>79800</v>
      </c>
      <c r="Y16" s="37">
        <f t="shared" si="5"/>
        <v>499800</v>
      </c>
      <c r="Z16" s="28">
        <f t="shared" si="6"/>
        <v>460000</v>
      </c>
      <c r="AA16" s="23">
        <f t="shared" si="7"/>
        <v>460000</v>
      </c>
      <c r="AB16" s="22">
        <v>0.19</v>
      </c>
      <c r="AC16" s="23">
        <f t="shared" si="8"/>
        <v>87400</v>
      </c>
      <c r="AD16" s="37">
        <f t="shared" si="9"/>
        <v>547400</v>
      </c>
      <c r="AE16" s="45"/>
      <c r="AF16" s="45"/>
      <c r="AG16" s="7"/>
      <c r="AH16" s="7"/>
    </row>
    <row r="17" spans="1:34" ht="120" customHeight="1" x14ac:dyDescent="0.3">
      <c r="A17" s="8">
        <v>12</v>
      </c>
      <c r="B17" s="10" t="s">
        <v>52</v>
      </c>
      <c r="C17" s="48" t="s">
        <v>36</v>
      </c>
      <c r="D17" s="49" t="s">
        <v>36</v>
      </c>
      <c r="E17" s="50" t="s">
        <v>36</v>
      </c>
      <c r="F17" s="5"/>
      <c r="G17" s="1" t="s">
        <v>41</v>
      </c>
      <c r="H17" s="4">
        <v>1</v>
      </c>
      <c r="I17" s="26">
        <v>1</v>
      </c>
      <c r="J17" s="29">
        <v>590000</v>
      </c>
      <c r="K17" s="22">
        <v>0.19</v>
      </c>
      <c r="L17" s="23">
        <f t="shared" si="0"/>
        <v>112100</v>
      </c>
      <c r="M17" s="37">
        <f t="shared" si="1"/>
        <v>702100</v>
      </c>
      <c r="N17" s="29"/>
      <c r="O17" s="22"/>
      <c r="P17" s="23"/>
      <c r="Q17" s="37"/>
      <c r="R17" s="29">
        <v>370000</v>
      </c>
      <c r="S17" s="22">
        <v>0.19</v>
      </c>
      <c r="T17" s="23">
        <f t="shared" si="2"/>
        <v>70300</v>
      </c>
      <c r="U17" s="38">
        <f t="shared" si="3"/>
        <v>440300</v>
      </c>
      <c r="V17" s="29">
        <v>420000</v>
      </c>
      <c r="W17" s="22">
        <v>0.19</v>
      </c>
      <c r="X17" s="23">
        <f t="shared" si="4"/>
        <v>79800</v>
      </c>
      <c r="Y17" s="37">
        <f t="shared" si="5"/>
        <v>499800</v>
      </c>
      <c r="Z17" s="28">
        <f t="shared" si="6"/>
        <v>460000</v>
      </c>
      <c r="AA17" s="23">
        <f t="shared" si="7"/>
        <v>460000</v>
      </c>
      <c r="AB17" s="22">
        <v>0.19</v>
      </c>
      <c r="AC17" s="23">
        <f t="shared" si="8"/>
        <v>87400</v>
      </c>
      <c r="AD17" s="37">
        <f t="shared" si="9"/>
        <v>547400</v>
      </c>
      <c r="AE17" s="45"/>
      <c r="AF17" s="45"/>
      <c r="AG17" s="7"/>
      <c r="AH17" s="7"/>
    </row>
    <row r="18" spans="1:34" ht="90" customHeight="1" x14ac:dyDescent="0.3">
      <c r="A18" s="8">
        <v>13</v>
      </c>
      <c r="B18" s="10" t="s">
        <v>14</v>
      </c>
      <c r="C18" s="48" t="s">
        <v>37</v>
      </c>
      <c r="D18" s="49" t="s">
        <v>37</v>
      </c>
      <c r="E18" s="50" t="s">
        <v>37</v>
      </c>
      <c r="F18" s="5"/>
      <c r="G18" s="1" t="s">
        <v>41</v>
      </c>
      <c r="H18" s="4">
        <v>1</v>
      </c>
      <c r="I18" s="26">
        <v>1</v>
      </c>
      <c r="J18" s="29">
        <v>590000</v>
      </c>
      <c r="K18" s="22">
        <v>0.19</v>
      </c>
      <c r="L18" s="23">
        <f t="shared" si="0"/>
        <v>112100</v>
      </c>
      <c r="M18" s="37">
        <f t="shared" si="1"/>
        <v>702100</v>
      </c>
      <c r="N18" s="29"/>
      <c r="O18" s="22"/>
      <c r="P18" s="23"/>
      <c r="Q18" s="37"/>
      <c r="R18" s="29">
        <v>370000</v>
      </c>
      <c r="S18" s="22">
        <v>0.19</v>
      </c>
      <c r="T18" s="23">
        <f t="shared" si="2"/>
        <v>70300</v>
      </c>
      <c r="U18" s="38">
        <f t="shared" si="3"/>
        <v>440300</v>
      </c>
      <c r="V18" s="29">
        <v>420000</v>
      </c>
      <c r="W18" s="22">
        <v>0.19</v>
      </c>
      <c r="X18" s="23">
        <f t="shared" si="4"/>
        <v>79800</v>
      </c>
      <c r="Y18" s="37">
        <f t="shared" si="5"/>
        <v>499800</v>
      </c>
      <c r="Z18" s="28">
        <f t="shared" si="6"/>
        <v>460000</v>
      </c>
      <c r="AA18" s="23">
        <f t="shared" si="7"/>
        <v>460000</v>
      </c>
      <c r="AB18" s="22">
        <v>0.19</v>
      </c>
      <c r="AC18" s="23">
        <f t="shared" si="8"/>
        <v>87400</v>
      </c>
      <c r="AD18" s="37">
        <f t="shared" si="9"/>
        <v>547400</v>
      </c>
      <c r="AE18" s="45"/>
      <c r="AF18" s="45"/>
      <c r="AG18" s="7"/>
      <c r="AH18" s="7"/>
    </row>
    <row r="19" spans="1:34" ht="90" customHeight="1" x14ac:dyDescent="0.3">
      <c r="A19" s="8">
        <v>14</v>
      </c>
      <c r="B19" s="10" t="s">
        <v>51</v>
      </c>
      <c r="C19" s="48" t="s">
        <v>38</v>
      </c>
      <c r="D19" s="49" t="s">
        <v>38</v>
      </c>
      <c r="E19" s="50" t="s">
        <v>38</v>
      </c>
      <c r="F19" s="5"/>
      <c r="G19" s="1" t="s">
        <v>41</v>
      </c>
      <c r="H19" s="4">
        <v>1</v>
      </c>
      <c r="I19" s="26">
        <v>1</v>
      </c>
      <c r="J19" s="29">
        <v>590000</v>
      </c>
      <c r="K19" s="22">
        <v>0.19</v>
      </c>
      <c r="L19" s="23">
        <f t="shared" si="0"/>
        <v>112100</v>
      </c>
      <c r="M19" s="37">
        <f t="shared" si="1"/>
        <v>702100</v>
      </c>
      <c r="N19" s="29"/>
      <c r="O19" s="22"/>
      <c r="P19" s="23"/>
      <c r="Q19" s="37"/>
      <c r="R19" s="29">
        <v>370000</v>
      </c>
      <c r="S19" s="22">
        <v>0.19</v>
      </c>
      <c r="T19" s="23">
        <f t="shared" si="2"/>
        <v>70300</v>
      </c>
      <c r="U19" s="38">
        <f t="shared" si="3"/>
        <v>440300</v>
      </c>
      <c r="V19" s="29">
        <v>420000</v>
      </c>
      <c r="W19" s="22">
        <v>0.19</v>
      </c>
      <c r="X19" s="23">
        <f t="shared" si="4"/>
        <v>79800</v>
      </c>
      <c r="Y19" s="37">
        <f t="shared" si="5"/>
        <v>499800</v>
      </c>
      <c r="Z19" s="28">
        <f t="shared" si="6"/>
        <v>460000</v>
      </c>
      <c r="AA19" s="23">
        <f t="shared" si="7"/>
        <v>460000</v>
      </c>
      <c r="AB19" s="22">
        <v>0.19</v>
      </c>
      <c r="AC19" s="23">
        <f t="shared" si="8"/>
        <v>87400</v>
      </c>
      <c r="AD19" s="37">
        <f t="shared" si="9"/>
        <v>547400</v>
      </c>
      <c r="AE19" s="45"/>
      <c r="AF19" s="45"/>
      <c r="AG19" s="7"/>
      <c r="AH19" s="7"/>
    </row>
    <row r="20" spans="1:34" ht="75" customHeight="1" x14ac:dyDescent="0.3">
      <c r="A20" s="8">
        <v>15</v>
      </c>
      <c r="B20" s="10" t="s">
        <v>15</v>
      </c>
      <c r="C20" s="48" t="s">
        <v>39</v>
      </c>
      <c r="D20" s="49" t="s">
        <v>39</v>
      </c>
      <c r="E20" s="50" t="s">
        <v>39</v>
      </c>
      <c r="F20" s="5"/>
      <c r="G20" s="1" t="s">
        <v>41</v>
      </c>
      <c r="H20" s="4">
        <v>1</v>
      </c>
      <c r="I20" s="26">
        <v>1</v>
      </c>
      <c r="J20" s="29">
        <v>590000</v>
      </c>
      <c r="K20" s="22">
        <v>0.19</v>
      </c>
      <c r="L20" s="23">
        <f t="shared" si="0"/>
        <v>112100</v>
      </c>
      <c r="M20" s="37">
        <f t="shared" si="1"/>
        <v>702100</v>
      </c>
      <c r="N20" s="29"/>
      <c r="O20" s="22"/>
      <c r="P20" s="23"/>
      <c r="Q20" s="37"/>
      <c r="R20" s="29">
        <v>370000</v>
      </c>
      <c r="S20" s="22">
        <v>0.19</v>
      </c>
      <c r="T20" s="23">
        <f t="shared" si="2"/>
        <v>70300</v>
      </c>
      <c r="U20" s="38">
        <f t="shared" si="3"/>
        <v>440300</v>
      </c>
      <c r="V20" s="29">
        <v>420000</v>
      </c>
      <c r="W20" s="22">
        <v>0.19</v>
      </c>
      <c r="X20" s="23">
        <f t="shared" si="4"/>
        <v>79800</v>
      </c>
      <c r="Y20" s="37">
        <f t="shared" si="5"/>
        <v>499800</v>
      </c>
      <c r="Z20" s="28">
        <f t="shared" si="6"/>
        <v>460000</v>
      </c>
      <c r="AA20" s="23">
        <f t="shared" si="7"/>
        <v>460000</v>
      </c>
      <c r="AB20" s="22">
        <v>0.19</v>
      </c>
      <c r="AC20" s="23">
        <f t="shared" si="8"/>
        <v>87400</v>
      </c>
      <c r="AD20" s="37">
        <f t="shared" si="9"/>
        <v>547400</v>
      </c>
      <c r="AE20" s="45"/>
      <c r="AF20" s="45"/>
      <c r="AG20" s="7"/>
      <c r="AH20" s="7"/>
    </row>
    <row r="21" spans="1:34" ht="120" customHeight="1" x14ac:dyDescent="0.3">
      <c r="A21" s="8">
        <v>16</v>
      </c>
      <c r="B21" s="10" t="s">
        <v>16</v>
      </c>
      <c r="C21" s="48" t="s">
        <v>40</v>
      </c>
      <c r="D21" s="49" t="s">
        <v>40</v>
      </c>
      <c r="E21" s="50" t="s">
        <v>40</v>
      </c>
      <c r="F21" s="5"/>
      <c r="G21" s="1" t="s">
        <v>41</v>
      </c>
      <c r="H21" s="4">
        <v>1</v>
      </c>
      <c r="I21" s="26">
        <v>1</v>
      </c>
      <c r="J21" s="29">
        <v>590000</v>
      </c>
      <c r="K21" s="22">
        <v>0.19</v>
      </c>
      <c r="L21" s="23">
        <f t="shared" si="0"/>
        <v>112100</v>
      </c>
      <c r="M21" s="37">
        <f t="shared" si="1"/>
        <v>702100</v>
      </c>
      <c r="N21" s="29"/>
      <c r="O21" s="22"/>
      <c r="P21" s="23"/>
      <c r="Q21" s="37"/>
      <c r="R21" s="29">
        <v>370000</v>
      </c>
      <c r="S21" s="22">
        <v>0.19</v>
      </c>
      <c r="T21" s="23">
        <f t="shared" si="2"/>
        <v>70300</v>
      </c>
      <c r="U21" s="38">
        <f t="shared" si="3"/>
        <v>440300</v>
      </c>
      <c r="V21" s="29">
        <v>420000</v>
      </c>
      <c r="W21" s="22">
        <v>0.19</v>
      </c>
      <c r="X21" s="23">
        <f t="shared" si="4"/>
        <v>79800</v>
      </c>
      <c r="Y21" s="37">
        <f t="shared" si="5"/>
        <v>499800</v>
      </c>
      <c r="Z21" s="28">
        <f t="shared" si="6"/>
        <v>460000</v>
      </c>
      <c r="AA21" s="23">
        <f t="shared" si="7"/>
        <v>460000</v>
      </c>
      <c r="AB21" s="22">
        <v>0.19</v>
      </c>
      <c r="AC21" s="23">
        <f t="shared" si="8"/>
        <v>87400</v>
      </c>
      <c r="AD21" s="37">
        <f t="shared" si="9"/>
        <v>547400</v>
      </c>
      <c r="AE21" s="45"/>
      <c r="AF21" s="45"/>
      <c r="AG21" s="7"/>
      <c r="AH21" s="7"/>
    </row>
    <row r="22" spans="1:34" ht="150" customHeight="1" x14ac:dyDescent="0.3">
      <c r="A22" s="8">
        <v>17</v>
      </c>
      <c r="B22" s="12" t="s">
        <v>17</v>
      </c>
      <c r="C22" s="48" t="s">
        <v>22</v>
      </c>
      <c r="D22" s="49" t="s">
        <v>22</v>
      </c>
      <c r="E22" s="50" t="s">
        <v>22</v>
      </c>
      <c r="F22" s="5"/>
      <c r="G22" s="1" t="s">
        <v>41</v>
      </c>
      <c r="H22" s="46">
        <v>2</v>
      </c>
      <c r="I22" s="47">
        <v>1</v>
      </c>
      <c r="J22" s="29">
        <v>914000</v>
      </c>
      <c r="K22" s="22">
        <v>0.19</v>
      </c>
      <c r="L22" s="23">
        <f t="shared" si="0"/>
        <v>173660</v>
      </c>
      <c r="M22" s="37">
        <f t="shared" si="1"/>
        <v>1087660</v>
      </c>
      <c r="N22" s="29">
        <v>320000</v>
      </c>
      <c r="O22" s="22">
        <v>0.19</v>
      </c>
      <c r="P22" s="23">
        <f>N22*O22</f>
        <v>60800</v>
      </c>
      <c r="Q22" s="37">
        <f>N22+P22</f>
        <v>380800</v>
      </c>
      <c r="R22" s="29">
        <v>450000</v>
      </c>
      <c r="S22" s="22">
        <v>0.19</v>
      </c>
      <c r="T22" s="23">
        <f t="shared" si="2"/>
        <v>85500</v>
      </c>
      <c r="U22" s="38">
        <f t="shared" si="3"/>
        <v>535500</v>
      </c>
      <c r="V22" s="29">
        <v>500000</v>
      </c>
      <c r="W22" s="22">
        <v>0.19</v>
      </c>
      <c r="X22" s="23">
        <f t="shared" si="4"/>
        <v>95000</v>
      </c>
      <c r="Y22" s="37">
        <f t="shared" si="5"/>
        <v>595000</v>
      </c>
      <c r="Z22" s="28">
        <f t="shared" si="6"/>
        <v>546000</v>
      </c>
      <c r="AA22" s="23">
        <f t="shared" si="7"/>
        <v>1092000</v>
      </c>
      <c r="AB22" s="22">
        <v>0.19</v>
      </c>
      <c r="AC22" s="23">
        <f t="shared" si="8"/>
        <v>207480</v>
      </c>
      <c r="AD22" s="37">
        <f t="shared" si="9"/>
        <v>1299480</v>
      </c>
      <c r="AE22" s="45"/>
      <c r="AF22" s="45"/>
      <c r="AG22" s="7"/>
      <c r="AH22" s="7"/>
    </row>
    <row r="23" spans="1:34" ht="152.25" customHeight="1" x14ac:dyDescent="0.3">
      <c r="A23" s="8">
        <v>18</v>
      </c>
      <c r="B23" s="12" t="s">
        <v>18</v>
      </c>
      <c r="C23" s="48" t="s">
        <v>23</v>
      </c>
      <c r="D23" s="49" t="s">
        <v>23</v>
      </c>
      <c r="E23" s="50" t="s">
        <v>23</v>
      </c>
      <c r="F23" s="5"/>
      <c r="G23" s="1" t="s">
        <v>41</v>
      </c>
      <c r="H23" s="1">
        <v>5</v>
      </c>
      <c r="I23" s="47">
        <v>1</v>
      </c>
      <c r="J23" s="29">
        <v>914000</v>
      </c>
      <c r="K23" s="22">
        <v>0.19</v>
      </c>
      <c r="L23" s="23">
        <f t="shared" si="0"/>
        <v>173660</v>
      </c>
      <c r="M23" s="37">
        <f t="shared" si="1"/>
        <v>1087660</v>
      </c>
      <c r="N23" s="29">
        <v>260000</v>
      </c>
      <c r="O23" s="22">
        <v>0.19</v>
      </c>
      <c r="P23" s="23">
        <f t="shared" ref="P23:P25" si="10">N23*O23</f>
        <v>49400</v>
      </c>
      <c r="Q23" s="37">
        <f t="shared" ref="Q23:Q25" si="11">N23+P23</f>
        <v>309400</v>
      </c>
      <c r="R23" s="29">
        <v>180000</v>
      </c>
      <c r="S23" s="22">
        <v>0.19</v>
      </c>
      <c r="T23" s="23">
        <f t="shared" si="2"/>
        <v>34200</v>
      </c>
      <c r="U23" s="38">
        <f t="shared" si="3"/>
        <v>214200</v>
      </c>
      <c r="V23" s="29">
        <v>393000</v>
      </c>
      <c r="W23" s="22">
        <v>0.19</v>
      </c>
      <c r="X23" s="23">
        <f t="shared" si="4"/>
        <v>74670</v>
      </c>
      <c r="Y23" s="37">
        <f t="shared" si="5"/>
        <v>467670</v>
      </c>
      <c r="Z23" s="28">
        <f t="shared" si="6"/>
        <v>436750</v>
      </c>
      <c r="AA23" s="23">
        <f t="shared" si="7"/>
        <v>2183750</v>
      </c>
      <c r="AB23" s="22">
        <v>0.19</v>
      </c>
      <c r="AC23" s="23">
        <f t="shared" si="8"/>
        <v>414912.5</v>
      </c>
      <c r="AD23" s="37">
        <f t="shared" si="9"/>
        <v>2598662.5</v>
      </c>
      <c r="AE23" s="45"/>
      <c r="AF23" s="45"/>
      <c r="AG23" s="7"/>
      <c r="AH23" s="7"/>
    </row>
    <row r="24" spans="1:34" ht="130.05000000000001" customHeight="1" x14ac:dyDescent="0.3">
      <c r="A24" s="8">
        <v>19</v>
      </c>
      <c r="B24" s="12" t="s">
        <v>19</v>
      </c>
      <c r="C24" s="48" t="s">
        <v>24</v>
      </c>
      <c r="D24" s="49" t="s">
        <v>24</v>
      </c>
      <c r="E24" s="50" t="s">
        <v>24</v>
      </c>
      <c r="F24" s="5"/>
      <c r="G24" s="1" t="s">
        <v>41</v>
      </c>
      <c r="H24" s="1">
        <v>5</v>
      </c>
      <c r="I24" s="47">
        <v>1</v>
      </c>
      <c r="J24" s="29">
        <v>1200000</v>
      </c>
      <c r="K24" s="22">
        <v>0.19</v>
      </c>
      <c r="L24" s="23">
        <f t="shared" si="0"/>
        <v>228000</v>
      </c>
      <c r="M24" s="37">
        <f t="shared" si="1"/>
        <v>1428000</v>
      </c>
      <c r="N24" s="29">
        <v>650000</v>
      </c>
      <c r="O24" s="22">
        <v>0.19</v>
      </c>
      <c r="P24" s="23">
        <f t="shared" si="10"/>
        <v>123500</v>
      </c>
      <c r="Q24" s="37">
        <f t="shared" si="11"/>
        <v>773500</v>
      </c>
      <c r="R24" s="29">
        <v>750000</v>
      </c>
      <c r="S24" s="22">
        <v>0.19</v>
      </c>
      <c r="T24" s="23">
        <f t="shared" si="2"/>
        <v>142500</v>
      </c>
      <c r="U24" s="38">
        <f t="shared" si="3"/>
        <v>892500</v>
      </c>
      <c r="V24" s="29">
        <v>820000</v>
      </c>
      <c r="W24" s="22">
        <v>0.19</v>
      </c>
      <c r="X24" s="23">
        <f t="shared" si="4"/>
        <v>155800</v>
      </c>
      <c r="Y24" s="37">
        <f t="shared" si="5"/>
        <v>975800</v>
      </c>
      <c r="Z24" s="28">
        <f t="shared" si="6"/>
        <v>855000</v>
      </c>
      <c r="AA24" s="23">
        <f t="shared" si="7"/>
        <v>4275000</v>
      </c>
      <c r="AB24" s="22">
        <v>0.19</v>
      </c>
      <c r="AC24" s="23">
        <f t="shared" si="8"/>
        <v>812250</v>
      </c>
      <c r="AD24" s="37">
        <f t="shared" si="9"/>
        <v>5087250</v>
      </c>
      <c r="AE24" s="45"/>
      <c r="AF24" s="45"/>
      <c r="AG24" s="7"/>
      <c r="AH24" s="7"/>
    </row>
    <row r="25" spans="1:34" ht="130.05000000000001" customHeight="1" thickBot="1" x14ac:dyDescent="0.35">
      <c r="A25" s="8">
        <v>20</v>
      </c>
      <c r="B25" s="12" t="s">
        <v>20</v>
      </c>
      <c r="C25" s="51" t="s">
        <v>25</v>
      </c>
      <c r="D25" s="52" t="s">
        <v>25</v>
      </c>
      <c r="E25" s="53" t="s">
        <v>25</v>
      </c>
      <c r="F25" s="6"/>
      <c r="G25" s="1" t="s">
        <v>41</v>
      </c>
      <c r="H25" s="1">
        <v>4</v>
      </c>
      <c r="I25" s="26">
        <v>1</v>
      </c>
      <c r="J25" s="29">
        <v>950000</v>
      </c>
      <c r="K25" s="22">
        <v>0.19</v>
      </c>
      <c r="L25" s="23">
        <f t="shared" si="0"/>
        <v>180500</v>
      </c>
      <c r="M25" s="37">
        <f t="shared" si="1"/>
        <v>1130500</v>
      </c>
      <c r="N25" s="29">
        <v>350000</v>
      </c>
      <c r="O25" s="22">
        <v>0.19</v>
      </c>
      <c r="P25" s="23">
        <f t="shared" si="10"/>
        <v>66500</v>
      </c>
      <c r="Q25" s="37">
        <f t="shared" si="11"/>
        <v>416500</v>
      </c>
      <c r="R25" s="29">
        <v>340000</v>
      </c>
      <c r="S25" s="22">
        <v>0.19</v>
      </c>
      <c r="T25" s="23">
        <f t="shared" si="2"/>
        <v>64600</v>
      </c>
      <c r="U25" s="38">
        <f t="shared" si="3"/>
        <v>404600</v>
      </c>
      <c r="V25" s="29">
        <v>420000</v>
      </c>
      <c r="W25" s="22">
        <v>0.19</v>
      </c>
      <c r="X25" s="23">
        <f t="shared" si="4"/>
        <v>79800</v>
      </c>
      <c r="Y25" s="37">
        <f t="shared" si="5"/>
        <v>499800</v>
      </c>
      <c r="Z25" s="28">
        <f t="shared" si="6"/>
        <v>515000</v>
      </c>
      <c r="AA25" s="23">
        <f t="shared" si="7"/>
        <v>2060000</v>
      </c>
      <c r="AB25" s="22">
        <v>0.19</v>
      </c>
      <c r="AC25" s="23">
        <f t="shared" si="8"/>
        <v>391400</v>
      </c>
      <c r="AD25" s="37">
        <f t="shared" si="9"/>
        <v>2451400</v>
      </c>
      <c r="AE25" s="45"/>
      <c r="AF25" s="45"/>
      <c r="AG25" s="7"/>
      <c r="AH25" s="7"/>
    </row>
    <row r="26" spans="1:34" ht="33.75" hidden="1" customHeight="1" thickBot="1" x14ac:dyDescent="0.35">
      <c r="A26" s="15"/>
      <c r="B26" s="11"/>
      <c r="C26" s="54"/>
      <c r="D26" s="55"/>
      <c r="E26" s="56"/>
      <c r="F26" s="13"/>
      <c r="G26" s="14"/>
      <c r="H26" s="14"/>
      <c r="I26" s="27"/>
      <c r="J26" s="29" t="s">
        <v>55</v>
      </c>
      <c r="K26" s="23" t="s">
        <v>57</v>
      </c>
      <c r="L26" s="23" t="s">
        <v>55</v>
      </c>
      <c r="M26" s="37" t="s">
        <v>55</v>
      </c>
      <c r="N26" s="29" t="s">
        <v>55</v>
      </c>
      <c r="O26" s="23" t="s">
        <v>57</v>
      </c>
      <c r="P26" s="23" t="s">
        <v>55</v>
      </c>
      <c r="Q26" s="37" t="s">
        <v>55</v>
      </c>
      <c r="R26" s="29" t="s">
        <v>55</v>
      </c>
      <c r="S26" s="23" t="s">
        <v>57</v>
      </c>
      <c r="T26" s="23" t="s">
        <v>55</v>
      </c>
      <c r="U26" s="37" t="e">
        <f t="shared" ref="U26" si="12">R26+T26</f>
        <v>#VALUE!</v>
      </c>
      <c r="V26" s="39"/>
      <c r="W26" s="39"/>
      <c r="X26" s="39"/>
      <c r="Y26" s="39"/>
      <c r="Z26" s="29" t="s">
        <v>55</v>
      </c>
      <c r="AA26" s="23"/>
      <c r="AB26" s="23" t="s">
        <v>57</v>
      </c>
      <c r="AC26" s="23" t="s">
        <v>55</v>
      </c>
      <c r="AD26" s="37" t="s">
        <v>55</v>
      </c>
      <c r="AE26" s="45"/>
      <c r="AF26" s="45"/>
    </row>
    <row r="27" spans="1:34" ht="24.6" customHeight="1" thickBot="1" x14ac:dyDescent="0.35">
      <c r="A27" s="57" t="s">
        <v>6</v>
      </c>
      <c r="B27" s="58"/>
      <c r="C27" s="58"/>
      <c r="D27" s="58"/>
      <c r="E27" s="58"/>
      <c r="F27" s="58"/>
      <c r="G27" s="58"/>
      <c r="H27" s="58"/>
      <c r="I27" s="58"/>
      <c r="J27" s="40">
        <f>SUM(J6:J25)</f>
        <v>14178000</v>
      </c>
      <c r="K27" s="41"/>
      <c r="L27" s="40">
        <f>SUM(L6:L25)</f>
        <v>2693820</v>
      </c>
      <c r="M27" s="41">
        <f>SUM(M6:M25)</f>
        <v>16871820</v>
      </c>
      <c r="N27" s="40">
        <f>SUM(N6:N25)</f>
        <v>2300000</v>
      </c>
      <c r="O27" s="41"/>
      <c r="P27" s="40">
        <f>SUM(P6:P25)</f>
        <v>437000</v>
      </c>
      <c r="Q27" s="41">
        <f>SUM(Q6:Q25)</f>
        <v>2737000</v>
      </c>
      <c r="R27" s="40">
        <f>SUM(R6:R25)</f>
        <v>7970000</v>
      </c>
      <c r="S27" s="41"/>
      <c r="T27" s="40">
        <f>SUM(T6:T25)</f>
        <v>1514300</v>
      </c>
      <c r="U27" s="42">
        <f>SUM(U6:U25)</f>
        <v>9484300</v>
      </c>
      <c r="V27" s="43">
        <f>SUM(V6:V25)</f>
        <v>9253000</v>
      </c>
      <c r="W27" s="43"/>
      <c r="X27" s="43">
        <f>SUM(X6:X25)</f>
        <v>1758070</v>
      </c>
      <c r="Y27" s="44">
        <f>SUM(Y6:Y25)</f>
        <v>11011070</v>
      </c>
      <c r="Z27" s="41">
        <f>SUM(Z6:Z25)</f>
        <v>10150250</v>
      </c>
      <c r="AA27" s="41">
        <f>SUM(AA6:AA25)</f>
        <v>17408250</v>
      </c>
      <c r="AB27" s="41"/>
      <c r="AC27" s="41">
        <f>SUM(AC6:AC25)</f>
        <v>3307567.5</v>
      </c>
      <c r="AD27" s="41">
        <f>SUM(AD6:AD25)</f>
        <v>20715817.5</v>
      </c>
      <c r="AE27" s="45"/>
      <c r="AF27" s="45"/>
    </row>
    <row r="28" spans="1:34" x14ac:dyDescent="0.3">
      <c r="AE28" s="45"/>
      <c r="AF28" s="45"/>
    </row>
    <row r="29" spans="1:34" x14ac:dyDescent="0.3">
      <c r="AE29" s="45"/>
      <c r="AF29" s="45"/>
    </row>
    <row r="30" spans="1:34" x14ac:dyDescent="0.3">
      <c r="AE30" s="45"/>
      <c r="AF30" s="45"/>
    </row>
    <row r="31" spans="1:34" x14ac:dyDescent="0.3">
      <c r="AE31" s="45"/>
      <c r="AF31" s="45"/>
    </row>
  </sheetData>
  <mergeCells count="30">
    <mergeCell ref="A2:M3"/>
    <mergeCell ref="J4:M4"/>
    <mergeCell ref="N4:Q4"/>
    <mergeCell ref="R4:U4"/>
    <mergeCell ref="Z4:AD4"/>
    <mergeCell ref="V4:Y4"/>
    <mergeCell ref="A27:I27"/>
    <mergeCell ref="A1:M1"/>
    <mergeCell ref="C5:E5"/>
    <mergeCell ref="C16:E16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7:E17"/>
    <mergeCell ref="C23:E23"/>
    <mergeCell ref="C24:E24"/>
    <mergeCell ref="C25:E25"/>
    <mergeCell ref="C26:E26"/>
    <mergeCell ref="C18:E18"/>
    <mergeCell ref="C19:E19"/>
    <mergeCell ref="C20:E20"/>
    <mergeCell ref="C21:E21"/>
    <mergeCell ref="C22:E2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 Morales</dc:creator>
  <cp:lastModifiedBy>María José Bohórquez Salgado</cp:lastModifiedBy>
  <dcterms:created xsi:type="dcterms:W3CDTF">2024-03-05T14:01:43Z</dcterms:created>
  <dcterms:modified xsi:type="dcterms:W3CDTF">2025-10-01T20:53:31Z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2025-01-31T21:06:10Z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76cc1ba5-35ae-4d54-bcf4-054a2f7d9fe9</vt:lpwstr>
  </property>
  <property fmtid="{D5CDD505-2E9C-101B-9397-08002B2CF9AE}" pid="8" name="MSIP_Label_fc111285-cafa-4fc9-8a9a-bd902089b24f_ContentBits">
    <vt:lpwstr>0</vt:lpwstr>
  </property>
</Properties>
</file>