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persons/person.xml" ContentType="application/vnd.ms-excel.person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00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be9f11ff73de119d/ESCRITORIO PC VIEJO/Ruby Zapata 2024/MEMORIA ORÍGEN/01 -- SENA Quibdó - 02/CONTRATACION/Mantenimiento SENA CHOCO/Mantenimiento PASAMANOS/2025/"/>
    </mc:Choice>
  </mc:AlternateContent>
  <xr:revisionPtr revIDLastSave="16" documentId="11_D472F1116F9434EA9734C459FCD6BA65689C000C" xr6:coauthVersionLast="47" xr6:coauthVersionMax="47" xr10:uidLastSave="{95BED70D-26E9-6143-BB3C-713C10F4A47E}"/>
  <bookViews>
    <workbookView xWindow="0" yWindow="500" windowWidth="26980" windowHeight="15800" xr2:uid="{00000000-000D-0000-FFFF-FFFF00000000}"/>
  </bookViews>
  <sheets>
    <sheet name="MTTO AIRES" sheetId="1" r:id="rId1"/>
  </sheets>
  <externalReferences>
    <externalReference r:id="rId2"/>
    <externalReference r:id="rId3"/>
    <externalReference r:id="rId4"/>
    <externalReference r:id="rId5"/>
    <externalReference r:id="rId6"/>
    <externalReference r:id="rId7"/>
    <externalReference r:id="rId8"/>
  </externalReferences>
  <definedNames>
    <definedName name="_xlnm._FilterDatabase" localSheetId="0" hidden="1">'MTTO AIRES'!$A$12:$H$31</definedName>
    <definedName name="ano">[1]Hoja2!$D$15:$D$17</definedName>
    <definedName name="_xlnm.Print_Area" localSheetId="0">'MTTO AIRES'!$A$1:$H$96</definedName>
    <definedName name="avaluo">[2]Hoja2!$T$2:$T$6</definedName>
    <definedName name="BOLIVAR" comment="REGIONAL BOLIVAR">'[3]datos 2'!$H$2:$H$6+'[3]datos 2'!$I$2:$I$5+'[3]datos 2'!$H$2:$H$6</definedName>
    <definedName name="Cuadro">[2]Hoja2!$V$2:$V$8</definedName>
    <definedName name="decision">[2]Hoja2!$J$2:$J$5</definedName>
    <definedName name="Departamentos">[4]Listas!$C$2:$C$34</definedName>
    <definedName name="embargo">[2]Hoja2!$P$2:$P$5</definedName>
    <definedName name="excep">[2]Hoja2!$I$2:$I$3</definedName>
    <definedName name="fallo">[2]Hoja2!$Q$2:$Q$3</definedName>
    <definedName name="fp">[1]Hoja2!$E$2:$E$5</definedName>
    <definedName name="Mc">[2]Hoja2!$N$2:$N$9</definedName>
    <definedName name="mp">[1]Hoja2!$H$2:$H$4</definedName>
    <definedName name="nat">[5]Hoja2!$C$2:$C$3</definedName>
    <definedName name="not">[1]Hoja2!$F$2:$F$8</definedName>
    <definedName name="REG" localSheetId="0">#REF!</definedName>
    <definedName name="REG">#REF!</definedName>
    <definedName name="Region">[6]Listas!$B$2:$B$4</definedName>
    <definedName name="Regional">[5]Hoja2!$A$2:$A$35</definedName>
    <definedName name="REGIONALES">'[3]datos 2'!$C$2:$C$35</definedName>
    <definedName name="reman">[2]Hoja2!$O$2:$O$3</definedName>
    <definedName name="remate">[2]Hoja2!$U$2:$U$10</definedName>
    <definedName name="riesgo">[2]Hoja2!$K$2:$K$4</definedName>
    <definedName name="secuestro">[2]Hoja2!$S$2:$S$4</definedName>
    <definedName name="suspen">[2]Hoja2!$W$2:$W$5</definedName>
    <definedName name="termin">[2]Hoja2!$R$2:$R$13</definedName>
    <definedName name="tipoacto">[5]Hoja2!$V$2:$V$8</definedName>
    <definedName name="tipodebienes">[7]Hoja1!$F$159:$F$170</definedName>
    <definedName name="TPobligacion">[5]Hoja2!$B$2:$B$21</definedName>
    <definedName name="ug">[2]Hoja2!$L$2:$L$29</definedName>
    <definedName name="Varios">[2]Hoja2!$C$2:$C$3</definedName>
    <definedName name="xxxx">[2]Hoja2!$H$2:$H$4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85" i="1" l="1"/>
  <c r="H85" i="1" s="1"/>
  <c r="G84" i="1"/>
  <c r="H84" i="1" s="1"/>
  <c r="G82" i="1"/>
  <c r="H82" i="1" s="1"/>
  <c r="G81" i="1"/>
  <c r="H81" i="1" s="1"/>
  <c r="G78" i="1"/>
  <c r="H78" i="1" s="1"/>
  <c r="G77" i="1"/>
  <c r="H77" i="1" s="1"/>
  <c r="G76" i="1"/>
  <c r="H76" i="1" s="1"/>
  <c r="G74" i="1"/>
  <c r="H74" i="1" s="1"/>
  <c r="G72" i="1"/>
  <c r="H72" i="1" s="1"/>
  <c r="G71" i="1"/>
  <c r="H71" i="1" s="1"/>
  <c r="F86" i="1" l="1"/>
  <c r="F88" i="1" l="1"/>
  <c r="F90" i="1" s="1"/>
  <c r="F87" i="1"/>
  <c r="F89" i="1" l="1"/>
  <c r="F91" i="1" s="1"/>
  <c r="G16" i="1" l="1"/>
  <c r="G18" i="1"/>
  <c r="G20" i="1"/>
  <c r="G22" i="1"/>
  <c r="G23" i="1"/>
  <c r="H23" i="1" s="1"/>
  <c r="G24" i="1"/>
  <c r="G27" i="1"/>
  <c r="H27" i="1" s="1"/>
  <c r="G28" i="1"/>
  <c r="H28" i="1" s="1"/>
  <c r="G30" i="1"/>
  <c r="H30" i="1" s="1"/>
  <c r="G31" i="1"/>
  <c r="H31" i="1" s="1"/>
  <c r="G15" i="1"/>
  <c r="H24" i="1" l="1"/>
  <c r="H16" i="1" l="1"/>
  <c r="H18" i="1"/>
  <c r="H20" i="1"/>
  <c r="H22" i="1"/>
  <c r="H15" i="1"/>
  <c r="F32" i="1" l="1"/>
  <c r="F34" i="1" s="1"/>
  <c r="F36" i="1" s="1"/>
  <c r="F33" i="1" l="1"/>
  <c r="F35" i="1" s="1"/>
  <c r="F37" i="1" s="1"/>
</calcChain>
</file>

<file path=xl/sharedStrings.xml><?xml version="1.0" encoding="utf-8"?>
<sst xmlns="http://schemas.openxmlformats.org/spreadsheetml/2006/main" count="106" uniqueCount="52">
  <si>
    <t>SERVICIO NACIONAL DE APRENDIZAJE - REGIONAL CHOCO</t>
  </si>
  <si>
    <t>Centro de Recursos Naturales, Industria y Biodiversidad</t>
  </si>
  <si>
    <t>ESTUDIO DE MERCADO</t>
  </si>
  <si>
    <t xml:space="preserve">PROCESO DE SELECCIÓN MINIMA CUANTIA </t>
  </si>
  <si>
    <t>PROMEDIO - PRECOTIZACIONES</t>
  </si>
  <si>
    <t>ITEM</t>
  </si>
  <si>
    <t>DESCRIPCION DE BIEN</t>
  </si>
  <si>
    <t>UNIDA DE MEDIDA</t>
  </si>
  <si>
    <t>CANT</t>
  </si>
  <si>
    <t>PROMEDIO TOTAL</t>
  </si>
  <si>
    <t>SUBTOTAL</t>
  </si>
  <si>
    <t>M2</t>
  </si>
  <si>
    <t>Aseo y limpieza general con disposicion a sitio autorizado</t>
  </si>
  <si>
    <t>TOTAL COSTOS DIRECTOS</t>
  </si>
  <si>
    <t>ADMINISTRACIÓN</t>
  </si>
  <si>
    <t>UTILIDAD</t>
  </si>
  <si>
    <t>TOTAL COSTOS INDIRECTOS</t>
  </si>
  <si>
    <t>IVA SOBRE UTILIDAD</t>
  </si>
  <si>
    <t>COSTO TOTAL</t>
  </si>
  <si>
    <t>VALOR UNITARIO 01 - INDICO J&amp;S S.A.S</t>
  </si>
  <si>
    <t>VALOR UNITARIO 02 -OPM-SACILS S.A.S</t>
  </si>
  <si>
    <t>Juan camilo Mosquera Córdoba</t>
  </si>
  <si>
    <t>MP A2922022-1017256487</t>
  </si>
  <si>
    <t>PROMEDIO AJUSTADO</t>
  </si>
  <si>
    <t>Contratar el mantenimiento preventivo y correctivo de pasamanos, cortasoles de protección de ventanales en fachada, limpieza y reposición  de vidrios del Centro de Recursos Naturales Industria y Biodiversidad. (SEDE PRINCIPAL Y SEDE MINERCOL)</t>
  </si>
  <si>
    <t>Mantenimiento preventivo y correctivo de corta soles metálicos ubicados en las fachadas Nor oriental (Carrera 1ra) y sur (parqueaderos) incluye lavado, limpieza y ajustes de piezas sueltas y en mal estado, además de todas las actividades necesarias para su correcto funcionamiento. Se debe cumplir con la normatividad vigente para el trabajo seguro en altura.</t>
  </si>
  <si>
    <t>Fabricación e instalación de corta soles metálicos en vanos de ventanales de fachada sur, incluye también el desmonte de corta soles en madera existentes y todas las actividades necesarias para su correcto funcionamiento. Se debe cumplir con la normatividad vigente para el trabajo seguro en altura.</t>
  </si>
  <si>
    <t>Reposición e instalación de vidrio incoloro 3mm con pelicula de seguridad para ventanales de fachadas, incluye  retiro, cargue y disposición final de vidrios en mal estado, además de las perforaciones necesarias para la salida de tuberías y cableados y demás que se requiera en el área a instalar, verificación y corrección de los marcos metálicos de soporte de ventanales en mal estado.</t>
  </si>
  <si>
    <t xml:space="preserve">Mantenimiento y limpieza de ventanales (dos caras) de fachadas incluye, retiro de silicona en mal estado, sello con silicona para filtración de agua y todas las actividades necesarias para su correcta ejecución y funcionamiento
Se debe cumplir con la normativa vigente para el trabajo seguro en alturas. hmax=15m y 6m
</t>
  </si>
  <si>
    <t xml:space="preserve">PASAMANOS UBICADO EN EL HALL DE ACCESO SEGUNDO PISO , 
Mantenimiento correctivo de pasamano conformado por: postes verticales de hierro, soportes intermedios en hierro, pasamano principal en tubo de acero inoxidable y elementos de fijación a piso.
El mantenimiento consiste en lijada de superficies, limpieza, aplicación de anticorrosivo y acabado con pintura epoxica a dos manos en piezas de hierro que conforman el pasamano, pulida y brillada de pasamano en acero inoxidable, mantenimiento de anclajes y elementos de fijación del pasamano a piso cambio de tornillos expansivos diámetro ½” x 3”.
Fabricación e instalación de platina de sujeción para refuerzo de pasamano (Ver anexo de especificaciones) y todas las actividades necesarias para la correcta ejecución de las actividades
</t>
  </si>
  <si>
    <t>MANTENIMIENTO SEDE PRINCIPAL</t>
  </si>
  <si>
    <t>CORTASOLES</t>
  </si>
  <si>
    <t>VIDRIOS</t>
  </si>
  <si>
    <t>LIMPIEZAS DE VIDRIOS</t>
  </si>
  <si>
    <t>PASAMANOS</t>
  </si>
  <si>
    <t>MANTENIMIENTO  SEDE MINERCOL</t>
  </si>
  <si>
    <t>Reposición e instalación de vidrio  laminado 3x3 incoloro  con pelicula de seguridad para ventanales de fachadas, incluye retiro, cargue y disposición final de vidrios en mal estado y demás que se requiera en el área a instalar, verificación y corrección de los marcos metálicos de soporte de ventanales en mal estado.</t>
  </si>
  <si>
    <t>Compra e instalación de película adhesiva de control solar con nanocerámicas, tono neutro no reflectivos, 100% libre de teñidos, 99,9% de rechazo de los rayos ultravioletas, rechazo de la energia solar,  para ventanas de las fachadas de los bloques del auditorio,  baños gimnasio, bibioteca, agroindustria y todas las actividades</t>
  </si>
  <si>
    <t>Ml</t>
  </si>
  <si>
    <t xml:space="preserve">Ml </t>
  </si>
  <si>
    <t>ML</t>
  </si>
  <si>
    <t>Gl</t>
  </si>
  <si>
    <t>Compra e instalación de película adhesiva de control solar con nanocerámicas, tono neutro no reflectivos, 100% libre de teñidos, 99,9% de rechazo de los rayos ultravioletas, rechazo de la energia solar,  para ventanas de las fachadas de los bloques del auditorio,  baños gimnasio, bibioteca, agroindustria y todas las actividades necesarias para su buen funcionamiento</t>
  </si>
  <si>
    <t>SOLICITUD INFORMACION CHC-094-2025</t>
  </si>
  <si>
    <r>
      <rPr>
        <b/>
        <sz val="9"/>
        <rFont val="Calibri"/>
        <family val="2"/>
        <scheme val="minor"/>
      </rPr>
      <t xml:space="preserve">PASAMANOS UBICADO EN EL HALL DE ACCESO SEGUNDO PISO , </t>
    </r>
    <r>
      <rPr>
        <sz val="9"/>
        <rFont val="Calibri"/>
        <family val="2"/>
        <scheme val="minor"/>
      </rPr>
      <t xml:space="preserve">
Mantenimiento correctivo de pasamano conformado por: postes verticales de hierro, soportes intermedios en hierro, pasamano principal en tubo de acero inoxidable y elementos de fijación a piso.
El mantenimiento consiste en lijada de superficies, limpieza, aplicación de anticorrosivo y acabado con pintura epoxica a dos manos en piezas de hierro que conforman el pasamano, pulida y brillada de pasamano en acero inoxidable, mantenimiento de anclajes y elementos de fijación del pasamano a piso cambio de tornillos expansivos diámetro ½” x 3”.
Fabricación e instalación de platina de sujeción para refuerzo de pasamano (Ver anexo de especificaciones) y todas las actividades necesarias para la correcta ejecución de las actividades
</t>
    </r>
  </si>
  <si>
    <r>
      <rPr>
        <b/>
        <sz val="9"/>
        <rFont val="Calibri"/>
        <family val="2"/>
        <scheme val="minor"/>
      </rPr>
      <t>PASAMANOS UBICADO EN TERRAZA FACHADA CRA 1</t>
    </r>
    <r>
      <rPr>
        <sz val="9"/>
        <rFont val="Calibri"/>
        <family val="2"/>
        <scheme val="minor"/>
      </rPr>
      <t xml:space="preserve">
Mantenimiento correctivo de pasamano conformado por: postes verticales de hierro, soportes intermedios en hierro, pasamano principal en tubo de acero inoxidable y elementos de fijación a piso.
El mantenimiento consiste en lijada de superficies, limpieza, aplicación de anticorrosivo y acabado con pintura epoxica a dos manos en piezas de hierro que conforman el pasamano, pulida y brillada de pasamano en acero inoxidable, mantenimiento de anclajes y elementos de fijación del pasamano a piso cambio de tornillos expansivos diámetro ½” x 3”.Y todas las actividades necesarias para la correcta ejecución de las actividades
</t>
    </r>
  </si>
  <si>
    <r>
      <rPr>
        <b/>
        <sz val="9"/>
        <rFont val="Calibri"/>
        <family val="2"/>
        <scheme val="minor"/>
      </rPr>
      <t>PASAMANOS UBICADO EN EL HALL Y ESCALERA DE ACCESO VEHICULAR Y   RAMPA DE ACCESO AMBIENTE DE SOFTWARE.</t>
    </r>
    <r>
      <rPr>
        <sz val="9"/>
        <rFont val="Calibri"/>
        <family val="2"/>
        <scheme val="minor"/>
      </rPr>
      <t xml:space="preserve">
Mantenimiento correctivo de pasamanos conformado por: pasamanos, postes y soportes intermedios en tubo de acero inoxidable, consiste en revisión y ajuste de puntos de fijación, mantenimientos de anclajes, atornilladas de elementos de sujeción, limpieza, pulida y brillada de pasamano y todas las actividades necesarias para la correcta ejecución de las actividades. 
</t>
    </r>
  </si>
  <si>
    <r>
      <rPr>
        <b/>
        <sz val="9"/>
        <rFont val="Calibri"/>
        <family val="2"/>
        <scheme val="minor"/>
      </rPr>
      <t>PASAMANOS UBICADO RAMPA DE DISCAPACITADOS, ESCALERAS Y HALL DE CIRCULACIÓN 2 PISO</t>
    </r>
    <r>
      <rPr>
        <sz val="9"/>
        <rFont val="Calibri"/>
        <family val="2"/>
        <scheme val="minor"/>
      </rPr>
      <t xml:space="preserve">
El mantenimiento consiste en lijada de superficies, limpieza, aplicación de anticorrosivo y acabado con pintura epoxica a dos manos en piezas de hierro que conforman el pasamano, pulida y brillada de pasamano en acero inoxidable, mantenimiento de anclajes y elementos de fijación del pasamano a piso y todas las actividades necesarias para la correcta ejecución de las actividades. </t>
    </r>
  </si>
  <si>
    <r>
      <rPr>
        <b/>
        <sz val="9"/>
        <rFont val="Calibri"/>
        <family val="2"/>
        <scheme val="minor"/>
      </rPr>
      <t>OBSERVACION</t>
    </r>
    <r>
      <rPr>
        <sz val="9"/>
        <rFont val="Calibri"/>
        <family val="2"/>
        <scheme val="minor"/>
      </rPr>
      <t xml:space="preserve">: 
</t>
    </r>
  </si>
  <si>
    <t>PASAMANOS UBICADO EN TERRAZA FACHADA CRA 1
Mantenimiento correctivo de pasamano conformado por: postes verticales de hierro, soportes intermedios en hierro, pasamano principal en tubo de acero inoxidable y elementos de fijación a piso.
El mantenimiento consiste en lijada de superficies, limpieza, aplicación de anticorrosivo y acabado con pintura epoxica a dos manos en piezas de hierro que conforman el pasamano, pulida y brillada de pasamano en acero inoxidable, mantenimiento de anclajes y elementos de fijación del pasamano a piso cambio de tornillos expansivos diámetro ½” x 3”.Y todas las actividades necesarias para la correcta ejecución de las actividades</t>
  </si>
  <si>
    <r>
      <rPr>
        <b/>
        <sz val="9"/>
        <rFont val="Arial"/>
        <family val="2"/>
      </rPr>
      <t>OBSERVACION</t>
    </r>
    <r>
      <rPr>
        <sz val="9"/>
        <rFont val="Arial"/>
        <family val="2"/>
      </rPr>
      <t xml:space="preserve">: 
</t>
    </r>
  </si>
  <si>
    <t>VALOR UNITARIO 02 - OPM-SACILS S.A.S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</si>
</sst>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2" formatCode="_-&quot;$&quot;\ * #,##0_-;\-&quot;$&quot;\ * #,##0_-;_-&quot;$&quot;\ * &quot;-&quot;_-;_-@_-"/>
    <numFmt numFmtId="44" formatCode="_-&quot;$&quot;\ * #,##0.00_-;\-&quot;$&quot;\ * #,##0.00_-;_-&quot;$&quot;\ * &quot;-&quot;??_-;_-@_-"/>
    <numFmt numFmtId="164" formatCode="&quot;$&quot;\ #,##0"/>
  </numFmts>
  <fonts count="12" x14ac:knownFonts="1">
    <font>
      <sz val="11"/>
      <color theme="1"/>
      <name val="Calibri"/>
      <family val="2"/>
      <scheme val="minor"/>
    </font>
    <font>
      <sz val="9"/>
      <name val="Arial"/>
      <family val="2"/>
    </font>
    <font>
      <b/>
      <sz val="9"/>
      <name val="Arial"/>
      <family val="2"/>
    </font>
    <font>
      <sz val="10"/>
      <name val="Arial"/>
      <family val="2"/>
    </font>
    <font>
      <sz val="8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9"/>
      <name val="Calibri"/>
      <family val="2"/>
      <scheme val="minor"/>
    </font>
    <font>
      <sz val="9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9"/>
      <color theme="1"/>
      <name val="Arial"/>
      <family val="2"/>
    </font>
    <font>
      <b/>
      <sz val="9"/>
      <color theme="1"/>
      <name val="Arial"/>
      <family val="2"/>
    </font>
  </fonts>
  <fills count="9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D9D9D9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59999389629810485"/>
        <bgColor indexed="64"/>
      </patternFill>
    </fill>
  </fills>
  <borders count="3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5">
    <xf numFmtId="0" fontId="0" fillId="0" borderId="0"/>
    <xf numFmtId="0" fontId="3" fillId="0" borderId="0"/>
    <xf numFmtId="9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2" fontId="5" fillId="0" borderId="0" applyFont="0" applyFill="0" applyBorder="0" applyAlignment="0" applyProtection="0"/>
  </cellStyleXfs>
  <cellXfs count="178">
    <xf numFmtId="0" fontId="0" fillId="0" borderId="0" xfId="0"/>
    <xf numFmtId="0" fontId="1" fillId="0" borderId="1" xfId="0" applyFont="1" applyBorder="1" applyAlignment="1" applyProtection="1">
      <alignment vertical="center"/>
      <protection locked="0"/>
    </xf>
    <xf numFmtId="0" fontId="1" fillId="0" borderId="2" xfId="0" applyFont="1" applyBorder="1" applyAlignment="1" applyProtection="1">
      <alignment vertical="center"/>
      <protection locked="0"/>
    </xf>
    <xf numFmtId="0" fontId="1" fillId="0" borderId="2" xfId="0" applyFont="1" applyBorder="1" applyAlignment="1" applyProtection="1">
      <alignment horizontal="center" vertical="center"/>
      <protection locked="0"/>
    </xf>
    <xf numFmtId="164" fontId="1" fillId="0" borderId="2" xfId="0" applyNumberFormat="1" applyFont="1" applyBorder="1" applyAlignment="1" applyProtection="1">
      <alignment horizontal="right" vertical="center"/>
      <protection locked="0"/>
    </xf>
    <xf numFmtId="164" fontId="1" fillId="0" borderId="2" xfId="0" applyNumberFormat="1" applyFont="1" applyBorder="1" applyAlignment="1" applyProtection="1">
      <alignment vertical="center"/>
      <protection locked="0"/>
    </xf>
    <xf numFmtId="0" fontId="1" fillId="0" borderId="0" xfId="0" applyFont="1" applyAlignment="1" applyProtection="1">
      <alignment vertical="center"/>
      <protection locked="0"/>
    </xf>
    <xf numFmtId="0" fontId="1" fillId="0" borderId="4" xfId="0" applyFont="1" applyBorder="1" applyAlignment="1" applyProtection="1">
      <alignment vertical="center"/>
      <protection locked="0"/>
    </xf>
    <xf numFmtId="0" fontId="1" fillId="0" borderId="0" xfId="0" applyFont="1" applyAlignment="1" applyProtection="1">
      <alignment horizontal="center" vertical="center"/>
      <protection locked="0"/>
    </xf>
    <xf numFmtId="164" fontId="1" fillId="0" borderId="0" xfId="0" applyNumberFormat="1" applyFont="1" applyAlignment="1" applyProtection="1">
      <alignment horizontal="right" vertical="center"/>
      <protection locked="0"/>
    </xf>
    <xf numFmtId="164" fontId="1" fillId="0" borderId="0" xfId="0" applyNumberFormat="1" applyFont="1" applyAlignment="1" applyProtection="1">
      <alignment vertical="center"/>
      <protection locked="0"/>
    </xf>
    <xf numFmtId="0" fontId="2" fillId="4" borderId="17" xfId="0" applyFont="1" applyFill="1" applyBorder="1" applyAlignment="1" applyProtection="1">
      <alignment horizontal="center" vertical="center" wrapText="1"/>
      <protection locked="0"/>
    </xf>
    <xf numFmtId="164" fontId="2" fillId="4" borderId="17" xfId="0" applyNumberFormat="1" applyFont="1" applyFill="1" applyBorder="1" applyAlignment="1" applyProtection="1">
      <alignment horizontal="center" vertical="center" wrapText="1"/>
      <protection locked="0"/>
    </xf>
    <xf numFmtId="0" fontId="1" fillId="0" borderId="0" xfId="0" applyFont="1" applyAlignment="1" applyProtection="1">
      <alignment vertical="center" wrapText="1"/>
      <protection locked="0"/>
    </xf>
    <xf numFmtId="0" fontId="1" fillId="0" borderId="0" xfId="0" applyFont="1" applyAlignment="1" applyProtection="1">
      <alignment horizontal="left" vertical="center" wrapText="1"/>
      <protection locked="0"/>
    </xf>
    <xf numFmtId="0" fontId="1" fillId="0" borderId="18" xfId="0" applyFont="1" applyBorder="1" applyAlignment="1" applyProtection="1">
      <alignment vertical="center"/>
      <protection locked="0"/>
    </xf>
    <xf numFmtId="0" fontId="1" fillId="0" borderId="19" xfId="0" applyFont="1" applyBorder="1" applyAlignment="1" applyProtection="1">
      <alignment horizontal="left" vertical="center" wrapText="1"/>
      <protection locked="0"/>
    </xf>
    <xf numFmtId="0" fontId="1" fillId="0" borderId="19" xfId="0" applyFont="1" applyBorder="1" applyAlignment="1" applyProtection="1">
      <alignment horizontal="center" vertical="center"/>
      <protection locked="0"/>
    </xf>
    <xf numFmtId="164" fontId="1" fillId="0" borderId="19" xfId="0" applyNumberFormat="1" applyFont="1" applyBorder="1" applyAlignment="1" applyProtection="1">
      <alignment horizontal="right" vertical="center"/>
      <protection locked="0"/>
    </xf>
    <xf numFmtId="164" fontId="1" fillId="0" borderId="19" xfId="0" applyNumberFormat="1" applyFont="1" applyBorder="1" applyAlignment="1" applyProtection="1">
      <alignment vertical="center"/>
      <protection locked="0"/>
    </xf>
    <xf numFmtId="0" fontId="1" fillId="0" borderId="17" xfId="0" applyFont="1" applyBorder="1" applyAlignment="1">
      <alignment horizontal="center" vertical="center" wrapText="1"/>
    </xf>
    <xf numFmtId="44" fontId="1" fillId="0" borderId="0" xfId="3" applyFont="1" applyAlignment="1" applyProtection="1">
      <alignment vertical="center" wrapText="1"/>
      <protection locked="0"/>
    </xf>
    <xf numFmtId="0" fontId="7" fillId="0" borderId="17" xfId="0" applyFont="1" applyBorder="1" applyAlignment="1">
      <alignment horizontal="center" vertical="center" wrapText="1"/>
    </xf>
    <xf numFmtId="0" fontId="6" fillId="6" borderId="16" xfId="0" applyFont="1" applyFill="1" applyBorder="1" applyAlignment="1" applyProtection="1">
      <alignment horizontal="center" vertical="center" wrapText="1"/>
      <protection locked="0"/>
    </xf>
    <xf numFmtId="0" fontId="6" fillId="6" borderId="7" xfId="0" applyFont="1" applyFill="1" applyBorder="1" applyAlignment="1" applyProtection="1">
      <alignment horizontal="center" vertical="center" wrapText="1"/>
      <protection locked="0"/>
    </xf>
    <xf numFmtId="0" fontId="7" fillId="0" borderId="16" xfId="0" applyFont="1" applyBorder="1" applyAlignment="1">
      <alignment vertical="center" wrapText="1"/>
    </xf>
    <xf numFmtId="164" fontId="7" fillId="0" borderId="17" xfId="0" applyNumberFormat="1" applyFont="1" applyBorder="1" applyAlignment="1">
      <alignment horizontal="right" vertical="center" wrapText="1"/>
    </xf>
    <xf numFmtId="164" fontId="7" fillId="0" borderId="21" xfId="0" applyNumberFormat="1" applyFont="1" applyBorder="1" applyAlignment="1">
      <alignment horizontal="right" vertical="center" wrapText="1"/>
    </xf>
    <xf numFmtId="164" fontId="6" fillId="0" borderId="8" xfId="0" applyNumberFormat="1" applyFont="1" applyBorder="1" applyAlignment="1">
      <alignment horizontal="right" vertical="center" wrapText="1"/>
    </xf>
    <xf numFmtId="164" fontId="7" fillId="0" borderId="8" xfId="0" applyNumberFormat="1" applyFont="1" applyBorder="1" applyAlignment="1">
      <alignment horizontal="right" vertical="center" wrapText="1"/>
    </xf>
    <xf numFmtId="164" fontId="1" fillId="0" borderId="3" xfId="0" applyNumberFormat="1" applyFont="1" applyBorder="1" applyAlignment="1" applyProtection="1">
      <alignment horizontal="right" vertical="center"/>
      <protection locked="0"/>
    </xf>
    <xf numFmtId="164" fontId="1" fillId="0" borderId="5" xfId="0" applyNumberFormat="1" applyFont="1" applyBorder="1" applyAlignment="1" applyProtection="1">
      <alignment horizontal="right" vertical="center"/>
      <protection locked="0"/>
    </xf>
    <xf numFmtId="164" fontId="1" fillId="0" borderId="17" xfId="3" applyNumberFormat="1" applyFont="1" applyBorder="1" applyAlignment="1">
      <alignment vertical="center"/>
    </xf>
    <xf numFmtId="164" fontId="1" fillId="0" borderId="17" xfId="4" applyNumberFormat="1" applyFont="1" applyBorder="1" applyAlignment="1">
      <alignment vertical="center"/>
    </xf>
    <xf numFmtId="164" fontId="1" fillId="0" borderId="17" xfId="3" applyNumberFormat="1" applyFont="1" applyBorder="1" applyAlignment="1">
      <alignment horizontal="center" vertical="center"/>
    </xf>
    <xf numFmtId="164" fontId="1" fillId="0" borderId="20" xfId="0" applyNumberFormat="1" applyFont="1" applyBorder="1" applyAlignment="1" applyProtection="1">
      <alignment horizontal="right" vertical="center"/>
      <protection locked="0"/>
    </xf>
    <xf numFmtId="164" fontId="6" fillId="6" borderId="7" xfId="0" applyNumberFormat="1" applyFont="1" applyFill="1" applyBorder="1" applyAlignment="1" applyProtection="1">
      <alignment horizontal="center" vertical="center" wrapText="1"/>
      <protection locked="0"/>
    </xf>
    <xf numFmtId="164" fontId="7" fillId="0" borderId="17" xfId="3" applyNumberFormat="1" applyFont="1" applyBorder="1" applyAlignment="1">
      <alignment vertical="center"/>
    </xf>
    <xf numFmtId="164" fontId="7" fillId="0" borderId="17" xfId="4" applyNumberFormat="1" applyFont="1" applyBorder="1" applyAlignment="1">
      <alignment vertical="center"/>
    </xf>
    <xf numFmtId="0" fontId="1" fillId="0" borderId="26" xfId="0" applyFont="1" applyBorder="1" applyAlignment="1">
      <alignment horizontal="center" vertical="center" wrapText="1"/>
    </xf>
    <xf numFmtId="164" fontId="1" fillId="0" borderId="26" xfId="3" applyNumberFormat="1" applyFont="1" applyBorder="1" applyAlignment="1">
      <alignment vertical="center"/>
    </xf>
    <xf numFmtId="164" fontId="8" fillId="0" borderId="17" xfId="2" applyNumberFormat="1" applyFont="1" applyFill="1" applyBorder="1" applyAlignment="1">
      <alignment horizontal="right" vertical="center" wrapText="1"/>
    </xf>
    <xf numFmtId="164" fontId="9" fillId="0" borderId="17" xfId="0" applyNumberFormat="1" applyFont="1" applyBorder="1" applyAlignment="1">
      <alignment horizontal="right" vertical="center" wrapText="1"/>
    </xf>
    <xf numFmtId="164" fontId="8" fillId="0" borderId="17" xfId="0" applyNumberFormat="1" applyFont="1" applyBorder="1" applyAlignment="1">
      <alignment horizontal="right" vertical="center" wrapText="1"/>
    </xf>
    <xf numFmtId="0" fontId="1" fillId="0" borderId="27" xfId="0" applyFont="1" applyBorder="1" applyAlignment="1">
      <alignment horizontal="center" vertical="center" wrapText="1"/>
    </xf>
    <xf numFmtId="164" fontId="1" fillId="0" borderId="27" xfId="3" applyNumberFormat="1" applyFont="1" applyBorder="1" applyAlignment="1">
      <alignment vertical="center"/>
    </xf>
    <xf numFmtId="0" fontId="1" fillId="0" borderId="0" xfId="0" applyFont="1" applyAlignment="1">
      <alignment horizontal="center" vertical="center" wrapText="1"/>
    </xf>
    <xf numFmtId="164" fontId="1" fillId="0" borderId="0" xfId="3" applyNumberFormat="1" applyFont="1" applyBorder="1" applyAlignment="1">
      <alignment vertical="center"/>
    </xf>
    <xf numFmtId="0" fontId="2" fillId="6" borderId="16" xfId="0" applyFont="1" applyFill="1" applyBorder="1" applyAlignment="1" applyProtection="1">
      <alignment horizontal="center" vertical="center" wrapText="1"/>
      <protection locked="0"/>
    </xf>
    <xf numFmtId="0" fontId="1" fillId="0" borderId="7" xfId="0" applyFont="1" applyBorder="1" applyAlignment="1">
      <alignment horizontal="center" vertical="center" wrapText="1"/>
    </xf>
    <xf numFmtId="164" fontId="1" fillId="0" borderId="7" xfId="3" applyNumberFormat="1" applyFont="1" applyBorder="1" applyAlignment="1">
      <alignment vertical="center"/>
    </xf>
    <xf numFmtId="0" fontId="2" fillId="6" borderId="26" xfId="0" applyFont="1" applyFill="1" applyBorder="1" applyAlignment="1" applyProtection="1">
      <alignment horizontal="center" vertical="center" wrapText="1"/>
      <protection locked="0"/>
    </xf>
    <xf numFmtId="0" fontId="1" fillId="0" borderId="29" xfId="0" applyFont="1" applyBorder="1" applyAlignment="1" applyProtection="1">
      <alignment vertical="center" wrapText="1"/>
      <protection locked="0"/>
    </xf>
    <xf numFmtId="0" fontId="2" fillId="6" borderId="27" xfId="0" applyFont="1" applyFill="1" applyBorder="1" applyAlignment="1" applyProtection="1">
      <alignment horizontal="center" vertical="center" wrapText="1"/>
      <protection locked="0"/>
    </xf>
    <xf numFmtId="0" fontId="2" fillId="6" borderId="17" xfId="0" applyFont="1" applyFill="1" applyBorder="1" applyAlignment="1" applyProtection="1">
      <alignment horizontal="center" vertical="center" wrapText="1"/>
      <protection locked="0"/>
    </xf>
    <xf numFmtId="0" fontId="2" fillId="8" borderId="16" xfId="0" applyFont="1" applyFill="1" applyBorder="1" applyAlignment="1" applyProtection="1">
      <alignment horizontal="center" vertical="center" wrapText="1"/>
      <protection locked="0"/>
    </xf>
    <xf numFmtId="0" fontId="1" fillId="8" borderId="7" xfId="0" applyFont="1" applyFill="1" applyBorder="1" applyAlignment="1">
      <alignment horizontal="center" vertical="center" wrapText="1"/>
    </xf>
    <xf numFmtId="164" fontId="1" fillId="8" borderId="7" xfId="3" applyNumberFormat="1" applyFont="1" applyFill="1" applyBorder="1" applyAlignment="1">
      <alignment vertical="center"/>
    </xf>
    <xf numFmtId="0" fontId="2" fillId="0" borderId="16" xfId="0" applyFont="1" applyBorder="1" applyAlignment="1" applyProtection="1">
      <alignment horizontal="center" vertical="center" wrapText="1"/>
      <protection locked="0"/>
    </xf>
    <xf numFmtId="164" fontId="1" fillId="0" borderId="7" xfId="3" applyNumberFormat="1" applyFont="1" applyFill="1" applyBorder="1" applyAlignment="1">
      <alignment vertical="center"/>
    </xf>
    <xf numFmtId="0" fontId="1" fillId="0" borderId="4" xfId="0" applyFont="1" applyBorder="1" applyAlignment="1" applyProtection="1">
      <alignment horizontal="center" vertical="center"/>
      <protection locked="0"/>
    </xf>
    <xf numFmtId="0" fontId="1" fillId="0" borderId="0" xfId="0" applyFont="1" applyAlignment="1" applyProtection="1">
      <alignment horizontal="center" vertical="center"/>
      <protection locked="0"/>
    </xf>
    <xf numFmtId="0" fontId="1" fillId="0" borderId="5" xfId="0" applyFont="1" applyBorder="1" applyAlignment="1" applyProtection="1">
      <alignment horizontal="center" vertical="center"/>
      <protection locked="0"/>
    </xf>
    <xf numFmtId="0" fontId="2" fillId="2" borderId="6" xfId="0" applyFont="1" applyFill="1" applyBorder="1" applyAlignment="1" applyProtection="1">
      <alignment horizontal="center" vertical="center"/>
      <protection locked="0"/>
    </xf>
    <xf numFmtId="0" fontId="2" fillId="2" borderId="7" xfId="0" applyFont="1" applyFill="1" applyBorder="1" applyAlignment="1" applyProtection="1">
      <alignment horizontal="center" vertical="center"/>
      <protection locked="0"/>
    </xf>
    <xf numFmtId="0" fontId="2" fillId="2" borderId="8" xfId="0" applyFont="1" applyFill="1" applyBorder="1" applyAlignment="1" applyProtection="1">
      <alignment horizontal="center" vertical="center"/>
      <protection locked="0"/>
    </xf>
    <xf numFmtId="0" fontId="2" fillId="0" borderId="9" xfId="0" applyFont="1" applyBorder="1" applyAlignment="1" applyProtection="1">
      <alignment horizontal="center" vertical="center" wrapText="1"/>
      <protection locked="0"/>
    </xf>
    <xf numFmtId="0" fontId="2" fillId="0" borderId="10" xfId="0" applyFont="1" applyBorder="1" applyAlignment="1" applyProtection="1">
      <alignment horizontal="center" vertical="center" wrapText="1"/>
      <protection locked="0"/>
    </xf>
    <xf numFmtId="0" fontId="2" fillId="0" borderId="11" xfId="0" applyFont="1" applyBorder="1" applyAlignment="1" applyProtection="1">
      <alignment horizontal="center" vertical="center" wrapText="1"/>
      <protection locked="0"/>
    </xf>
    <xf numFmtId="0" fontId="2" fillId="0" borderId="12" xfId="0" applyFont="1" applyBorder="1" applyAlignment="1" applyProtection="1">
      <alignment horizontal="center" vertical="center" wrapText="1"/>
      <protection locked="0"/>
    </xf>
    <xf numFmtId="0" fontId="2" fillId="0" borderId="13" xfId="0" applyFont="1" applyBorder="1" applyAlignment="1" applyProtection="1">
      <alignment horizontal="center" vertical="center" wrapText="1"/>
      <protection locked="0"/>
    </xf>
    <xf numFmtId="0" fontId="2" fillId="0" borderId="14" xfId="0" applyFont="1" applyBorder="1" applyAlignment="1" applyProtection="1">
      <alignment horizontal="center" vertical="center" wrapText="1"/>
      <protection locked="0"/>
    </xf>
    <xf numFmtId="0" fontId="2" fillId="2" borderId="15" xfId="0" applyFont="1" applyFill="1" applyBorder="1" applyAlignment="1" applyProtection="1">
      <alignment horizontal="center" vertical="center"/>
      <protection locked="0"/>
    </xf>
    <xf numFmtId="0" fontId="6" fillId="2" borderId="6" xfId="0" applyFont="1" applyFill="1" applyBorder="1" applyAlignment="1" applyProtection="1">
      <alignment horizontal="center" vertical="center"/>
      <protection locked="0"/>
    </xf>
    <xf numFmtId="0" fontId="6" fillId="2" borderId="7" xfId="0" applyFont="1" applyFill="1" applyBorder="1" applyAlignment="1" applyProtection="1">
      <alignment horizontal="center" vertical="center"/>
      <protection locked="0"/>
    </xf>
    <xf numFmtId="0" fontId="6" fillId="2" borderId="8" xfId="0" applyFont="1" applyFill="1" applyBorder="1" applyAlignment="1" applyProtection="1">
      <alignment horizontal="center" vertical="center"/>
      <protection locked="0"/>
    </xf>
    <xf numFmtId="0" fontId="6" fillId="0" borderId="9" xfId="0" applyFont="1" applyBorder="1" applyAlignment="1" applyProtection="1">
      <alignment horizontal="center" vertical="center" wrapText="1"/>
      <protection locked="0"/>
    </xf>
    <xf numFmtId="0" fontId="6" fillId="0" borderId="10" xfId="0" applyFont="1" applyBorder="1" applyAlignment="1" applyProtection="1">
      <alignment horizontal="center" vertical="center" wrapText="1"/>
      <protection locked="0"/>
    </xf>
    <xf numFmtId="0" fontId="6" fillId="0" borderId="11" xfId="0" applyFont="1" applyBorder="1" applyAlignment="1" applyProtection="1">
      <alignment horizontal="center" vertical="center" wrapText="1"/>
      <protection locked="0"/>
    </xf>
    <xf numFmtId="0" fontId="7" fillId="5" borderId="22" xfId="0" applyFont="1" applyFill="1" applyBorder="1" applyAlignment="1" applyProtection="1">
      <alignment horizontal="left" vertical="center" wrapText="1"/>
      <protection locked="0"/>
    </xf>
    <xf numFmtId="0" fontId="7" fillId="5" borderId="23" xfId="0" applyFont="1" applyFill="1" applyBorder="1" applyAlignment="1" applyProtection="1">
      <alignment horizontal="left" vertical="center" wrapText="1"/>
      <protection locked="0"/>
    </xf>
    <xf numFmtId="0" fontId="7" fillId="5" borderId="24" xfId="0" applyFont="1" applyFill="1" applyBorder="1" applyAlignment="1" applyProtection="1">
      <alignment horizontal="left" vertical="center" wrapText="1"/>
      <protection locked="0"/>
    </xf>
    <xf numFmtId="0" fontId="1" fillId="0" borderId="0" xfId="0" applyFont="1" applyBorder="1" applyAlignment="1" applyProtection="1">
      <alignment vertical="center" wrapText="1"/>
      <protection locked="0"/>
    </xf>
    <xf numFmtId="0" fontId="2" fillId="3" borderId="16" xfId="0" applyFont="1" applyFill="1" applyBorder="1" applyAlignment="1" applyProtection="1">
      <alignment horizontal="left" vertical="center" wrapText="1"/>
      <protection locked="0"/>
    </xf>
    <xf numFmtId="0" fontId="2" fillId="3" borderId="7" xfId="0" applyFont="1" applyFill="1" applyBorder="1" applyAlignment="1" applyProtection="1">
      <alignment horizontal="left" vertical="center" wrapText="1"/>
      <protection locked="0"/>
    </xf>
    <xf numFmtId="0" fontId="2" fillId="3" borderId="8" xfId="0" applyFont="1" applyFill="1" applyBorder="1" applyAlignment="1" applyProtection="1">
      <alignment horizontal="left" vertical="center" wrapText="1"/>
      <protection locked="0"/>
    </xf>
    <xf numFmtId="0" fontId="2" fillId="8" borderId="16" xfId="0" applyFont="1" applyFill="1" applyBorder="1" applyAlignment="1" applyProtection="1">
      <alignment horizontal="center" vertical="center" wrapText="1"/>
      <protection locked="0"/>
    </xf>
    <xf numFmtId="0" fontId="2" fillId="8" borderId="7" xfId="0" applyFont="1" applyFill="1" applyBorder="1" applyAlignment="1" applyProtection="1">
      <alignment horizontal="center" vertical="center" wrapText="1"/>
      <protection locked="0"/>
    </xf>
    <xf numFmtId="0" fontId="2" fillId="8" borderId="15" xfId="0" applyFont="1" applyFill="1" applyBorder="1" applyAlignment="1" applyProtection="1">
      <alignment horizontal="center" vertical="center" wrapText="1"/>
      <protection locked="0"/>
    </xf>
    <xf numFmtId="0" fontId="2" fillId="6" borderId="7" xfId="0" applyFont="1" applyFill="1" applyBorder="1" applyAlignment="1" applyProtection="1">
      <alignment horizontal="center" vertical="center" wrapText="1"/>
      <protection locked="0"/>
    </xf>
    <xf numFmtId="164" fontId="2" fillId="6" borderId="7" xfId="0" applyNumberFormat="1" applyFont="1" applyFill="1" applyBorder="1" applyAlignment="1" applyProtection="1">
      <alignment horizontal="center" vertical="center" wrapText="1"/>
      <protection locked="0"/>
    </xf>
    <xf numFmtId="164" fontId="2" fillId="6" borderId="15" xfId="0" applyNumberFormat="1" applyFont="1" applyFill="1" applyBorder="1" applyAlignment="1" applyProtection="1">
      <alignment horizontal="center" vertical="center" wrapText="1"/>
      <protection locked="0"/>
    </xf>
    <xf numFmtId="0" fontId="7" fillId="0" borderId="28" xfId="0" applyFont="1" applyBorder="1" applyAlignment="1">
      <alignment vertical="center" wrapText="1"/>
    </xf>
    <xf numFmtId="164" fontId="7" fillId="0" borderId="27" xfId="0" applyNumberFormat="1" applyFont="1" applyBorder="1" applyAlignment="1">
      <alignment horizontal="right" vertical="center" wrapText="1"/>
    </xf>
    <xf numFmtId="0" fontId="7" fillId="0" borderId="25" xfId="0" applyFont="1" applyBorder="1" applyAlignment="1">
      <alignment vertical="center" wrapText="1"/>
    </xf>
    <xf numFmtId="164" fontId="7" fillId="0" borderId="26" xfId="0" applyNumberFormat="1" applyFont="1" applyBorder="1" applyAlignment="1">
      <alignment horizontal="right" vertical="center" wrapText="1"/>
    </xf>
    <xf numFmtId="164" fontId="7" fillId="0" borderId="7" xfId="0" applyNumberFormat="1" applyFont="1" applyBorder="1" applyAlignment="1">
      <alignment horizontal="right" vertical="center" wrapText="1"/>
    </xf>
    <xf numFmtId="164" fontId="7" fillId="0" borderId="15" xfId="0" applyNumberFormat="1" applyFont="1" applyBorder="1" applyAlignment="1">
      <alignment horizontal="right" vertical="center" wrapText="1"/>
    </xf>
    <xf numFmtId="0" fontId="2" fillId="6" borderId="0" xfId="0" applyFont="1" applyFill="1" applyAlignment="1" applyProtection="1">
      <alignment horizontal="center" vertical="center" wrapText="1"/>
      <protection locked="0"/>
    </xf>
    <xf numFmtId="164" fontId="7" fillId="0" borderId="0" xfId="0" applyNumberFormat="1" applyFont="1" applyAlignment="1">
      <alignment horizontal="right" vertical="center" wrapText="1"/>
    </xf>
    <xf numFmtId="164" fontId="7" fillId="0" borderId="31" xfId="0" applyNumberFormat="1" applyFont="1" applyBorder="1" applyAlignment="1">
      <alignment horizontal="right" vertical="center" wrapText="1"/>
    </xf>
    <xf numFmtId="0" fontId="7" fillId="0" borderId="27" xfId="0" applyFont="1" applyBorder="1" applyAlignment="1">
      <alignment vertical="center" wrapText="1"/>
    </xf>
    <xf numFmtId="0" fontId="8" fillId="0" borderId="27" xfId="0" applyFont="1" applyBorder="1" applyAlignment="1">
      <alignment horizontal="center" vertical="center"/>
    </xf>
    <xf numFmtId="0" fontId="7" fillId="0" borderId="17" xfId="0" applyFont="1" applyBorder="1" applyAlignment="1">
      <alignment vertical="center" wrapText="1"/>
    </xf>
    <xf numFmtId="0" fontId="2" fillId="8" borderId="7" xfId="0" applyFont="1" applyFill="1" applyBorder="1" applyAlignment="1" applyProtection="1">
      <alignment horizontal="center" vertical="center" wrapText="1"/>
      <protection locked="0"/>
    </xf>
    <xf numFmtId="164" fontId="7" fillId="8" borderId="7" xfId="0" applyNumberFormat="1" applyFont="1" applyFill="1" applyBorder="1" applyAlignment="1">
      <alignment horizontal="right" vertical="center" wrapText="1"/>
    </xf>
    <xf numFmtId="164" fontId="7" fillId="8" borderId="15" xfId="0" applyNumberFormat="1" applyFont="1" applyFill="1" applyBorder="1" applyAlignment="1">
      <alignment horizontal="right" vertical="center" wrapText="1"/>
    </xf>
    <xf numFmtId="0" fontId="2" fillId="0" borderId="7" xfId="0" applyFont="1" applyBorder="1" applyAlignment="1" applyProtection="1">
      <alignment horizontal="center" vertical="center" wrapText="1"/>
      <protection locked="0"/>
    </xf>
    <xf numFmtId="0" fontId="6" fillId="0" borderId="12" xfId="0" applyFont="1" applyBorder="1" applyAlignment="1">
      <alignment horizontal="left" vertical="center" wrapText="1"/>
    </xf>
    <xf numFmtId="0" fontId="6" fillId="0" borderId="13" xfId="0" applyFont="1" applyBorder="1" applyAlignment="1">
      <alignment horizontal="left" vertical="center" wrapText="1"/>
    </xf>
    <xf numFmtId="0" fontId="6" fillId="0" borderId="13" xfId="0" applyFont="1" applyBorder="1" applyAlignment="1">
      <alignment vertical="center" wrapText="1"/>
    </xf>
    <xf numFmtId="0" fontId="6" fillId="0" borderId="30" xfId="0" applyFont="1" applyBorder="1" applyAlignment="1">
      <alignment vertical="center" wrapText="1"/>
    </xf>
    <xf numFmtId="164" fontId="6" fillId="0" borderId="14" xfId="0" applyNumberFormat="1" applyFont="1" applyBorder="1" applyAlignment="1">
      <alignment horizontal="right" vertical="center" wrapText="1"/>
    </xf>
    <xf numFmtId="0" fontId="7" fillId="0" borderId="6" xfId="0" applyFont="1" applyBorder="1" applyAlignment="1">
      <alignment horizontal="left" vertical="center" wrapText="1"/>
    </xf>
    <xf numFmtId="0" fontId="7" fillId="0" borderId="7" xfId="0" applyFont="1" applyBorder="1" applyAlignment="1">
      <alignment horizontal="left" vertical="center" wrapText="1"/>
    </xf>
    <xf numFmtId="0" fontId="7" fillId="0" borderId="13" xfId="0" applyFont="1" applyBorder="1" applyAlignment="1">
      <alignment vertical="center" wrapText="1"/>
    </xf>
    <xf numFmtId="164" fontId="10" fillId="0" borderId="27" xfId="2" applyNumberFormat="1" applyFont="1" applyFill="1" applyBorder="1" applyAlignment="1">
      <alignment horizontal="right" vertical="center" wrapText="1"/>
    </xf>
    <xf numFmtId="0" fontId="7" fillId="0" borderId="7" xfId="0" applyFont="1" applyBorder="1" applyAlignment="1">
      <alignment vertical="center" wrapText="1"/>
    </xf>
    <xf numFmtId="164" fontId="10" fillId="0" borderId="17" xfId="2" applyNumberFormat="1" applyFont="1" applyFill="1" applyBorder="1" applyAlignment="1">
      <alignment horizontal="right" vertical="center" wrapText="1"/>
    </xf>
    <xf numFmtId="0" fontId="6" fillId="0" borderId="6" xfId="0" applyFont="1" applyBorder="1" applyAlignment="1">
      <alignment horizontal="left" vertical="center" wrapText="1"/>
    </xf>
    <xf numFmtId="0" fontId="6" fillId="0" borderId="7" xfId="0" applyFont="1" applyBorder="1" applyAlignment="1">
      <alignment horizontal="left" vertical="center" wrapText="1"/>
    </xf>
    <xf numFmtId="0" fontId="6" fillId="0" borderId="7" xfId="0" applyFont="1" applyBorder="1" applyAlignment="1">
      <alignment vertical="center" wrapText="1"/>
    </xf>
    <xf numFmtId="164" fontId="11" fillId="0" borderId="17" xfId="0" applyNumberFormat="1" applyFont="1" applyBorder="1" applyAlignment="1">
      <alignment horizontal="right" vertical="center" wrapText="1"/>
    </xf>
    <xf numFmtId="164" fontId="10" fillId="0" borderId="17" xfId="0" applyNumberFormat="1" applyFont="1" applyBorder="1" applyAlignment="1">
      <alignment horizontal="right" vertical="center" wrapText="1"/>
    </xf>
    <xf numFmtId="0" fontId="1" fillId="5" borderId="9" xfId="0" applyFont="1" applyFill="1" applyBorder="1" applyAlignment="1" applyProtection="1">
      <alignment horizontal="left" vertical="center" wrapText="1"/>
      <protection locked="0"/>
    </xf>
    <xf numFmtId="0" fontId="1" fillId="5" borderId="10" xfId="0" applyFont="1" applyFill="1" applyBorder="1" applyAlignment="1" applyProtection="1">
      <alignment horizontal="left" vertical="center" wrapText="1"/>
      <protection locked="0"/>
    </xf>
    <xf numFmtId="0" fontId="1" fillId="5" borderId="11" xfId="0" applyFont="1" applyFill="1" applyBorder="1" applyAlignment="1" applyProtection="1">
      <alignment horizontal="left" vertical="center" wrapText="1"/>
      <protection locked="0"/>
    </xf>
    <xf numFmtId="0" fontId="1" fillId="5" borderId="18" xfId="0" applyFont="1" applyFill="1" applyBorder="1" applyAlignment="1" applyProtection="1">
      <alignment horizontal="left" vertical="center" wrapText="1"/>
      <protection locked="0"/>
    </xf>
    <xf numFmtId="0" fontId="1" fillId="5" borderId="19" xfId="0" applyFont="1" applyFill="1" applyBorder="1" applyAlignment="1" applyProtection="1">
      <alignment horizontal="left" vertical="center" wrapText="1"/>
      <protection locked="0"/>
    </xf>
    <xf numFmtId="0" fontId="1" fillId="5" borderId="20" xfId="0" applyFont="1" applyFill="1" applyBorder="1" applyAlignment="1" applyProtection="1">
      <alignment horizontal="left" vertical="center" wrapText="1"/>
      <protection locked="0"/>
    </xf>
    <xf numFmtId="0" fontId="1" fillId="0" borderId="10" xfId="0" applyFont="1" applyBorder="1" applyAlignment="1" applyProtection="1">
      <alignment horizontal="left" vertical="center" wrapText="1"/>
      <protection locked="0"/>
    </xf>
    <xf numFmtId="0" fontId="1" fillId="7" borderId="0" xfId="0" applyFont="1" applyFill="1" applyAlignment="1" applyProtection="1">
      <alignment horizontal="center" vertical="center" wrapText="1"/>
      <protection locked="0"/>
    </xf>
    <xf numFmtId="0" fontId="2" fillId="0" borderId="10" xfId="0" applyFont="1" applyBorder="1" applyAlignment="1" applyProtection="1">
      <alignment horizontal="left" vertical="center" wrapText="1"/>
      <protection locked="0"/>
    </xf>
    <xf numFmtId="0" fontId="2" fillId="0" borderId="19" xfId="0" applyFont="1" applyBorder="1" applyAlignment="1" applyProtection="1">
      <alignment horizontal="left" vertical="center" wrapText="1"/>
      <protection locked="0"/>
    </xf>
    <xf numFmtId="0" fontId="6" fillId="0" borderId="17" xfId="0" applyFont="1" applyBorder="1" applyAlignment="1">
      <alignment vertical="center" wrapText="1"/>
    </xf>
    <xf numFmtId="0" fontId="7" fillId="0" borderId="7" xfId="0" applyFont="1" applyBorder="1" applyAlignment="1">
      <alignment horizontal="center" vertical="center" wrapText="1"/>
    </xf>
    <xf numFmtId="0" fontId="6" fillId="0" borderId="15" xfId="0" applyFont="1" applyBorder="1" applyAlignment="1">
      <alignment horizontal="left" vertical="center" wrapText="1"/>
    </xf>
    <xf numFmtId="0" fontId="6" fillId="2" borderId="9" xfId="0" applyFont="1" applyFill="1" applyBorder="1" applyAlignment="1" applyProtection="1">
      <alignment horizontal="center" vertical="center"/>
      <protection locked="0"/>
    </xf>
    <xf numFmtId="0" fontId="6" fillId="2" borderId="32" xfId="0" applyFont="1" applyFill="1" applyBorder="1" applyAlignment="1" applyProtection="1">
      <alignment horizontal="center" vertical="center"/>
      <protection locked="0"/>
    </xf>
    <xf numFmtId="0" fontId="6" fillId="3" borderId="25" xfId="0" applyFont="1" applyFill="1" applyBorder="1" applyAlignment="1" applyProtection="1">
      <alignment horizontal="left" vertical="center" wrapText="1"/>
      <protection locked="0"/>
    </xf>
    <xf numFmtId="0" fontId="6" fillId="3" borderId="10" xfId="0" applyFont="1" applyFill="1" applyBorder="1" applyAlignment="1" applyProtection="1">
      <alignment horizontal="left" vertical="center" wrapText="1"/>
      <protection locked="0"/>
    </xf>
    <xf numFmtId="0" fontId="6" fillId="3" borderId="11" xfId="0" applyFont="1" applyFill="1" applyBorder="1" applyAlignment="1" applyProtection="1">
      <alignment horizontal="left" vertical="center" wrapText="1"/>
      <protection locked="0"/>
    </xf>
    <xf numFmtId="0" fontId="6" fillId="4" borderId="26" xfId="0" applyFont="1" applyFill="1" applyBorder="1" applyAlignment="1" applyProtection="1">
      <alignment horizontal="center" vertical="center" wrapText="1"/>
      <protection locked="0"/>
    </xf>
    <xf numFmtId="164" fontId="6" fillId="4" borderId="26" xfId="0" applyNumberFormat="1" applyFont="1" applyFill="1" applyBorder="1" applyAlignment="1" applyProtection="1">
      <alignment horizontal="center" vertical="center" wrapText="1"/>
      <protection locked="0"/>
    </xf>
    <xf numFmtId="0" fontId="7" fillId="0" borderId="26" xfId="0" applyFont="1" applyBorder="1" applyAlignment="1">
      <alignment horizontal="center" vertical="center" wrapText="1"/>
    </xf>
    <xf numFmtId="164" fontId="7" fillId="0" borderId="26" xfId="3" applyNumberFormat="1" applyFont="1" applyBorder="1" applyAlignment="1">
      <alignment vertical="center"/>
    </xf>
    <xf numFmtId="164" fontId="7" fillId="0" borderId="33" xfId="0" applyNumberFormat="1" applyFont="1" applyBorder="1" applyAlignment="1">
      <alignment horizontal="right" vertical="center" wrapText="1"/>
    </xf>
    <xf numFmtId="164" fontId="7" fillId="0" borderId="26" xfId="3" applyNumberFormat="1" applyFont="1" applyBorder="1" applyAlignment="1">
      <alignment horizontal="center" vertical="center"/>
    </xf>
    <xf numFmtId="164" fontId="6" fillId="4" borderId="35" xfId="0" applyNumberFormat="1" applyFont="1" applyFill="1" applyBorder="1" applyAlignment="1" applyProtection="1">
      <alignment horizontal="center" vertical="center" wrapText="1"/>
      <protection locked="0"/>
    </xf>
    <xf numFmtId="0" fontId="7" fillId="0" borderId="27" xfId="0" applyFont="1" applyBorder="1" applyAlignment="1">
      <alignment horizontal="center" vertical="center" wrapText="1"/>
    </xf>
    <xf numFmtId="164" fontId="7" fillId="0" borderId="27" xfId="3" applyNumberFormat="1" applyFont="1" applyBorder="1" applyAlignment="1">
      <alignment vertical="center"/>
    </xf>
    <xf numFmtId="164" fontId="7" fillId="0" borderId="36" xfId="0" applyNumberFormat="1" applyFont="1" applyBorder="1" applyAlignment="1">
      <alignment horizontal="right" vertical="center" wrapText="1"/>
    </xf>
    <xf numFmtId="0" fontId="7" fillId="0" borderId="29" xfId="0" applyFont="1" applyBorder="1" applyAlignment="1">
      <alignment vertical="center" wrapText="1"/>
    </xf>
    <xf numFmtId="0" fontId="7" fillId="0" borderId="34" xfId="0" applyFont="1" applyBorder="1" applyAlignment="1">
      <alignment horizontal="center" vertical="center" wrapText="1"/>
    </xf>
    <xf numFmtId="164" fontId="7" fillId="0" borderId="34" xfId="3" applyNumberFormat="1" applyFont="1" applyBorder="1" applyAlignment="1">
      <alignment vertical="center"/>
    </xf>
    <xf numFmtId="164" fontId="7" fillId="0" borderId="35" xfId="0" applyNumberFormat="1" applyFont="1" applyBorder="1" applyAlignment="1">
      <alignment horizontal="right" vertical="center" wrapText="1"/>
    </xf>
    <xf numFmtId="0" fontId="1" fillId="0" borderId="7" xfId="0" applyFont="1" applyBorder="1" applyAlignment="1" applyProtection="1">
      <alignment vertical="center"/>
      <protection locked="0"/>
    </xf>
    <xf numFmtId="164" fontId="7" fillId="0" borderId="7" xfId="3" applyNumberFormat="1" applyFont="1" applyBorder="1" applyAlignment="1">
      <alignment vertical="center"/>
    </xf>
    <xf numFmtId="0" fontId="6" fillId="8" borderId="16" xfId="0" applyFont="1" applyFill="1" applyBorder="1" applyAlignment="1" applyProtection="1">
      <alignment horizontal="center" vertical="center" wrapText="1"/>
      <protection locked="0"/>
    </xf>
    <xf numFmtId="0" fontId="6" fillId="8" borderId="7" xfId="0" applyFont="1" applyFill="1" applyBorder="1" applyAlignment="1" applyProtection="1">
      <alignment horizontal="center" vertical="center" wrapText="1"/>
      <protection locked="0"/>
    </xf>
    <xf numFmtId="0" fontId="6" fillId="8" borderId="7" xfId="0" applyFont="1" applyFill="1" applyBorder="1" applyAlignment="1" applyProtection="1">
      <alignment horizontal="center" vertical="center" wrapText="1"/>
      <protection locked="0"/>
    </xf>
    <xf numFmtId="0" fontId="7" fillId="8" borderId="7" xfId="0" applyFont="1" applyFill="1" applyBorder="1" applyAlignment="1">
      <alignment horizontal="center" vertical="center" wrapText="1"/>
    </xf>
    <xf numFmtId="164" fontId="7" fillId="8" borderId="7" xfId="3" applyNumberFormat="1" applyFont="1" applyFill="1" applyBorder="1" applyAlignment="1">
      <alignment vertical="center"/>
    </xf>
    <xf numFmtId="0" fontId="1" fillId="8" borderId="7" xfId="0" applyFont="1" applyFill="1" applyBorder="1" applyAlignment="1" applyProtection="1">
      <alignment vertical="center"/>
      <protection locked="0"/>
    </xf>
    <xf numFmtId="0" fontId="6" fillId="0" borderId="16" xfId="0" applyFont="1" applyBorder="1" applyAlignment="1">
      <alignment horizontal="left" vertical="center" wrapText="1"/>
    </xf>
    <xf numFmtId="164" fontId="6" fillId="0" borderId="15" xfId="0" applyNumberFormat="1" applyFont="1" applyBorder="1" applyAlignment="1">
      <alignment horizontal="right" vertical="center" wrapText="1"/>
    </xf>
    <xf numFmtId="0" fontId="7" fillId="0" borderId="16" xfId="0" applyFont="1" applyBorder="1" applyAlignment="1">
      <alignment horizontal="left" vertical="center" wrapText="1"/>
    </xf>
    <xf numFmtId="164" fontId="6" fillId="4" borderId="31" xfId="0" applyNumberFormat="1" applyFont="1" applyFill="1" applyBorder="1" applyAlignment="1" applyProtection="1">
      <alignment horizontal="center" vertical="center" wrapText="1"/>
      <protection locked="0"/>
    </xf>
    <xf numFmtId="164" fontId="7" fillId="0" borderId="30" xfId="0" applyNumberFormat="1" applyFont="1" applyBorder="1" applyAlignment="1">
      <alignment horizontal="right" vertical="center" wrapText="1"/>
    </xf>
    <xf numFmtId="164" fontId="7" fillId="0" borderId="32" xfId="0" applyNumberFormat="1" applyFont="1" applyBorder="1" applyAlignment="1">
      <alignment horizontal="right" vertical="center" wrapText="1"/>
    </xf>
    <xf numFmtId="164" fontId="6" fillId="6" borderId="15" xfId="0" applyNumberFormat="1" applyFont="1" applyFill="1" applyBorder="1" applyAlignment="1" applyProtection="1">
      <alignment horizontal="center" vertical="center" wrapText="1"/>
      <protection locked="0"/>
    </xf>
    <xf numFmtId="0" fontId="6" fillId="6" borderId="27" xfId="0" applyFont="1" applyFill="1" applyBorder="1" applyAlignment="1" applyProtection="1">
      <alignment horizontal="center" vertical="center" wrapText="1"/>
      <protection locked="0"/>
    </xf>
    <xf numFmtId="0" fontId="6" fillId="6" borderId="26" xfId="0" applyFont="1" applyFill="1" applyBorder="1" applyAlignment="1" applyProtection="1">
      <alignment horizontal="center" vertical="center" wrapText="1"/>
      <protection locked="0"/>
    </xf>
    <xf numFmtId="164" fontId="7" fillId="0" borderId="15" xfId="3" applyNumberFormat="1" applyFont="1" applyBorder="1" applyAlignment="1">
      <alignment vertical="center"/>
    </xf>
    <xf numFmtId="0" fontId="6" fillId="6" borderId="34" xfId="0" applyFont="1" applyFill="1" applyBorder="1" applyAlignment="1" applyProtection="1">
      <alignment horizontal="center" vertical="center" wrapText="1"/>
      <protection locked="0"/>
    </xf>
    <xf numFmtId="0" fontId="8" fillId="0" borderId="0" xfId="0" applyFont="1" applyBorder="1" applyAlignment="1">
      <alignment horizontal="center" vertical="center"/>
    </xf>
    <xf numFmtId="0" fontId="6" fillId="6" borderId="17" xfId="0" applyFont="1" applyFill="1" applyBorder="1" applyAlignment="1" applyProtection="1">
      <alignment horizontal="center" vertical="center" wrapText="1"/>
      <protection locked="0"/>
    </xf>
    <xf numFmtId="164" fontId="7" fillId="8" borderId="15" xfId="3" applyNumberFormat="1" applyFont="1" applyFill="1" applyBorder="1" applyAlignment="1">
      <alignment vertical="center"/>
    </xf>
  </cellXfs>
  <cellStyles count="5">
    <cellStyle name="Moneda" xfId="3" builtinId="4"/>
    <cellStyle name="Moneda [0]" xfId="4" builtinId="7"/>
    <cellStyle name="Normal" xfId="0" builtinId="0"/>
    <cellStyle name="Normal 3" xfId="1" xr:uid="{00000000-0005-0000-0000-000003000000}"/>
    <cellStyle name="Porcentaje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7.xml"/><Relationship Id="rId13" Type="http://schemas.openxmlformats.org/officeDocument/2006/relationships/calcChain" Target="calcChain.xml"/><Relationship Id="rId3" Type="http://schemas.openxmlformats.org/officeDocument/2006/relationships/externalLink" Target="externalLinks/externalLink2.xml"/><Relationship Id="rId7" Type="http://schemas.openxmlformats.org/officeDocument/2006/relationships/externalLink" Target="externalLinks/externalLink6.xml"/><Relationship Id="rId12" Type="http://schemas.microsoft.com/office/2017/10/relationships/person" Target="persons/person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11" Type="http://schemas.openxmlformats.org/officeDocument/2006/relationships/sharedStrings" Target="sharedStrings.xml"/><Relationship Id="rId5" Type="http://schemas.openxmlformats.org/officeDocument/2006/relationships/externalLink" Target="externalLinks/externalLink4.xml"/><Relationship Id="rId10" Type="http://schemas.openxmlformats.org/officeDocument/2006/relationships/styles" Target="styles.xml"/><Relationship Id="rId4" Type="http://schemas.openxmlformats.org/officeDocument/2006/relationships/externalLink" Target="externalLinks/externalLink3.xml"/><Relationship Id="rId9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6002863</xdr:colOff>
      <xdr:row>1</xdr:row>
      <xdr:rowOff>16572</xdr:rowOff>
    </xdr:from>
    <xdr:to>
      <xdr:col>3</xdr:col>
      <xdr:colOff>273348</xdr:colOff>
      <xdr:row>3</xdr:row>
      <xdr:rowOff>249916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517432" y="158900"/>
          <a:ext cx="550495" cy="517999"/>
        </a:xfrm>
        <a:prstGeom prst="rect">
          <a:avLst/>
        </a:prstGeom>
      </xdr:spPr>
    </xdr:pic>
    <xdr:clientData/>
  </xdr:twoCellAnchor>
  <xdr:oneCellAnchor>
    <xdr:from>
      <xdr:col>1</xdr:col>
      <xdr:colOff>5860535</xdr:colOff>
      <xdr:row>57</xdr:row>
      <xdr:rowOff>115107</xdr:rowOff>
    </xdr:from>
    <xdr:ext cx="550495" cy="517999"/>
    <xdr:pic>
      <xdr:nvPicPr>
        <xdr:cNvPr id="5" name="Imagen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375104" y="26796055"/>
          <a:ext cx="550495" cy="517999"/>
        </a:xfrm>
        <a:prstGeom prst="rect">
          <a:avLst/>
        </a:prstGeom>
      </xdr:spPr>
    </xdr:pic>
    <xdr:clientData/>
  </xdr:one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/MEMORIA/MEMORIA%20OR&#205;GEN/SENA%20Quibd&#243;/COBRO%20COACTIVO/INFORMES/Informe%20MENSUAL%20(Excel)/ABRIL---Anexo%20M.I.-%20ANEXO%20M.I.-%20COPIA%20DE%20FORMATO%202016%20MARO%20-%20REGIONAL%20-%20CHOCO.XLSX-%202016-02-022057-%200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/MEMORIA/MEMORIA%20OR&#205;GEN/SENA%20Quibd&#243;/COBRO%20COACTIVO/INFORMES/Informe%20MENSUAL%20(Excel)/MAYO---Anexo%20M.I.-%20ANEXO%20M.I.-%20COPIA%20DE%20FORMATO%202016%20MARO%20-%20REGIONAL%20-%20CHOCO.XLSX-%202016-02-022057-%200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sena4-my.sharepoint.com/Users/rzapatap/Desktop/JUAN%20BEDOYA%20-%20RUBY/ELEMENTOS%20EMERGENCIAS%20GIL-F-014__FORMATO_DE_SOLICITUD_DE_SALIDA_DE_BIENES_V4_(1)%20(2)%20-%20copia.xlsx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/MEMORIA%20OR&#205;GEN/01%20--%20SENA%20Quibd&#243;/CONTRATACION/MINIMA%20CUANT&#205;A/SEGURIDAD%20Y%20SALUD%20EN%20EL%20TRABAJO/2021/ELEMENTOS%20DE%20BIOSEGURIDAD%202021/Simuladores/SIMULADOR%2076.iad-covid19v14-29-06-2021_pa%20(2).xlsm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/MEMORIA/MEMORIA%20OR&#205;GEN/SENA%20Quibd&#243;/COBRO%20COACTIVO/INFORMES/Informe%20MENSUAL%20(Excel)/MARZO---Anexo%20M.I.-%20ANEXO%20M.I.-%20COPIA%20DE%20FORMATO%202016%20MARO%20-%20REGIONAL%20-%20CHOCO.XLSX-%202016-02-022057-%200.xlsx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/MEMORIA%20OR&#205;GEN/01%20--%20SENA%20Quibd&#243;/CONTRATACION/MINIMA%20CUANT&#205;A/TONER/TONER/2021/Chavez/Copia%20de%20100.amp-consumiblesimpresion2gv6-24-05-2021%20-%20%20OKI.xlsm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sena4-my.sharepoint.com/Disco%20E%20Computador%20Asus/Luis%20J/CONTRATACION%202017/AMBIENTE%20EN%20SIMULACION%202017/FORMULACION%20SANTANDER/listado%20equipos%20simulacion%20fichas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BRO COACTIVO"/>
      <sheetName val="Hoja2"/>
    </sheetNames>
    <sheetDataSet>
      <sheetData sheetId="0"/>
      <sheetData sheetId="1">
        <row r="2">
          <cell r="C2" t="str">
            <v>Publica</v>
          </cell>
          <cell r="E2" t="str">
            <v>Resolucion que otorga</v>
          </cell>
          <cell r="F2" t="str">
            <v>Comunicación</v>
          </cell>
          <cell r="H2" t="str">
            <v>Resolucion libra Mandamiento de pago</v>
          </cell>
        </row>
        <row r="3">
          <cell r="E3" t="str">
            <v>Resolucion que la modifica</v>
          </cell>
          <cell r="F3" t="str">
            <v>Notificacion por edicto</v>
          </cell>
          <cell r="H3" t="str">
            <v>Resolucion modifica Mandamiento de pago</v>
          </cell>
        </row>
        <row r="4">
          <cell r="E4" t="str">
            <v>Resolucion que revoca</v>
          </cell>
          <cell r="F4" t="str">
            <v>Personal</v>
          </cell>
          <cell r="H4" t="str">
            <v>Resolucion revoca mandamiento de pago</v>
          </cell>
        </row>
        <row r="5">
          <cell r="E5" t="str">
            <v>Resolucion que declara incumplimiento</v>
          </cell>
          <cell r="F5" t="str">
            <v>Por correo</v>
          </cell>
        </row>
        <row r="6">
          <cell r="F6" t="str">
            <v>Por correo electrónico</v>
          </cell>
        </row>
        <row r="7">
          <cell r="F7" t="str">
            <v>Por página Web</v>
          </cell>
        </row>
        <row r="8">
          <cell r="F8" t="str">
            <v>Por publicación</v>
          </cell>
        </row>
        <row r="15">
          <cell r="D15">
            <v>2014</v>
          </cell>
        </row>
        <row r="16">
          <cell r="D16">
            <v>2015</v>
          </cell>
        </row>
        <row r="17">
          <cell r="D17">
            <v>2016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BRO COACTIVO"/>
      <sheetName val="Hoja2"/>
    </sheetNames>
    <sheetDataSet>
      <sheetData sheetId="0" refreshError="1"/>
      <sheetData sheetId="1">
        <row r="2">
          <cell r="C2" t="str">
            <v>Publica</v>
          </cell>
          <cell r="H2" t="str">
            <v>Resolucion libra Mandamiento de pago</v>
          </cell>
          <cell r="I2" t="str">
            <v>Resolución que resuelve excepciones</v>
          </cell>
          <cell r="J2" t="str">
            <v>Probada</v>
          </cell>
          <cell r="K2" t="str">
            <v xml:space="preserve">Alta (menor Igual a 1 años)
</v>
          </cell>
          <cell r="L2" t="str">
            <v>Actualización de cartera</v>
          </cell>
          <cell r="N2" t="str">
            <v>Decide incidente de desembargo</v>
          </cell>
          <cell r="O2" t="str">
            <v>SI</v>
          </cell>
          <cell r="P2" t="str">
            <v>Numero de Cuenta Bancaria</v>
          </cell>
          <cell r="Q2" t="str">
            <v>Favorable</v>
          </cell>
          <cell r="R2" t="str">
            <v>Pago total de la obligacion</v>
          </cell>
          <cell r="S2" t="str">
            <v>Auto que ordena Secuestro</v>
          </cell>
          <cell r="T2" t="str">
            <v>aprobado</v>
          </cell>
          <cell r="U2" t="str">
            <v>Auto que ordena remate</v>
          </cell>
          <cell r="V2" t="str">
            <v>liquidacion oficial</v>
          </cell>
          <cell r="W2" t="str">
            <v>Por orden legal</v>
          </cell>
        </row>
        <row r="3">
          <cell r="C3" t="str">
            <v>Privada</v>
          </cell>
          <cell r="H3" t="str">
            <v>Resolucion modifica Mandamiento de pago</v>
          </cell>
          <cell r="I3" t="str">
            <v>Resolución que resuelve recurso de  reposición contra la Resolución que resuelve excepciones</v>
          </cell>
          <cell r="J3" t="str">
            <v>No probada</v>
          </cell>
          <cell r="K3" t="str">
            <v>Media (de 1 a 3 años)</v>
          </cell>
          <cell r="L3" t="str">
            <v>Análisis de expediente</v>
          </cell>
          <cell r="N3" t="str">
            <v>Desembargo</v>
          </cell>
          <cell r="O3" t="str">
            <v>NO</v>
          </cell>
          <cell r="P3" t="str">
            <v>Folio de Matrícula Inmobiliaria</v>
          </cell>
          <cell r="Q3" t="str">
            <v>Desfavorable</v>
          </cell>
          <cell r="R3" t="str">
            <v>Prescripcion</v>
          </cell>
          <cell r="S3" t="str">
            <v>auto por el cual se comisiona el secuestro (1)</v>
          </cell>
          <cell r="T3" t="str">
            <v>objecion</v>
          </cell>
          <cell r="U3" t="str">
            <v>Auto que ordena remate por comisionado</v>
          </cell>
          <cell r="V3" t="str">
            <v>resolucion</v>
          </cell>
          <cell r="W3" t="str">
            <v>Por orden Judicial</v>
          </cell>
        </row>
        <row r="4">
          <cell r="H4" t="str">
            <v>Resolucion revoca mandamiento de pago</v>
          </cell>
          <cell r="J4" t="str">
            <v>Probada parcialmente</v>
          </cell>
          <cell r="K4" t="str">
            <v>Baja (de 3 a 5 años)</v>
          </cell>
          <cell r="L4" t="str">
            <v>Atención de requerimiento del contribuyente</v>
          </cell>
          <cell r="N4" t="str">
            <v>Embargo bien inmueble(No. Folio)</v>
          </cell>
          <cell r="P4" t="str">
            <v>Numero Chasis Vehiculo, nave o aeronave</v>
          </cell>
          <cell r="R4" t="str">
            <v>Remisibilidad</v>
          </cell>
          <cell r="S4" t="str">
            <v>auto por el cual se comisiona el secuestro (2)</v>
          </cell>
          <cell r="T4" t="str">
            <v>avaluo a cargo del sena</v>
          </cell>
          <cell r="U4" t="str">
            <v>demanda de nulidad contra el acta que aprueba remate</v>
          </cell>
          <cell r="V4" t="str">
            <v>sentencia</v>
          </cell>
          <cell r="W4" t="str">
            <v>Por admision de demanda contra escepciones</v>
          </cell>
        </row>
        <row r="5">
          <cell r="J5" t="str">
            <v>Rechazada</v>
          </cell>
          <cell r="L5" t="str">
            <v>Atención personal</v>
          </cell>
          <cell r="N5" t="str">
            <v>Embargo de efectivo (Cuenta)</v>
          </cell>
          <cell r="R5" t="str">
            <v>Revocatoria del titulo Ejecutivo</v>
          </cell>
          <cell r="T5" t="str">
            <v>nuevo avaluo a solicitud del ejecutado</v>
          </cell>
          <cell r="U5" t="str">
            <v>aprobacion del remate</v>
          </cell>
          <cell r="V5" t="str">
            <v xml:space="preserve">actas de liquidacion convenios </v>
          </cell>
          <cell r="W5" t="str">
            <v>Admision de demanda contra el titulo en cobro</v>
          </cell>
        </row>
        <row r="6">
          <cell r="L6" t="str">
            <v>Auto que Aprueba Avalúo</v>
          </cell>
          <cell r="N6" t="str">
            <v>Reduccion del limite de medida cautelar</v>
          </cell>
          <cell r="R6" t="str">
            <v>Por orden Judicial</v>
          </cell>
          <cell r="U6" t="str">
            <v>declaratoria desierta del remate</v>
          </cell>
          <cell r="V6" t="str">
            <v xml:space="preserve">actas de liquidacion contratos </v>
          </cell>
        </row>
        <row r="7">
          <cell r="L7" t="str">
            <v>Auto que responde objeción al avalúo</v>
          </cell>
          <cell r="N7" t="str">
            <v>Registo embargo cuenta</v>
          </cell>
          <cell r="R7" t="str">
            <v>Por Compensacion</v>
          </cell>
          <cell r="U7" t="str">
            <v>oposicion al remate</v>
          </cell>
          <cell r="V7" t="str">
            <v>autos</v>
          </cell>
        </row>
        <row r="8">
          <cell r="L8" t="str">
            <v>Avaluo</v>
          </cell>
          <cell r="N8" t="str">
            <v>Registro de embargo bien inmueble(NO. FOLIO)</v>
          </cell>
          <cell r="R8" t="str">
            <v>Levantamiento de medidas cautelares</v>
          </cell>
          <cell r="U8" t="str">
            <v>liquidacion definitiva del credito</v>
          </cell>
        </row>
        <row r="9">
          <cell r="L9" t="str">
            <v>Designación de perito avaluador</v>
          </cell>
          <cell r="R9" t="str">
            <v>archivo del expediente</v>
          </cell>
          <cell r="U9" t="str">
            <v>adjudicacion del bien</v>
          </cell>
        </row>
        <row r="10">
          <cell r="L10" t="str">
            <v>Diligencia de remate</v>
          </cell>
          <cell r="R10" t="str">
            <v>por Proceso de liquidacion obligatoria</v>
          </cell>
          <cell r="U10" t="str">
            <v>levantamiento de medidas cautelares</v>
          </cell>
        </row>
        <row r="11">
          <cell r="L11" t="str">
            <v>Diligenciamiento de hoja de ruta</v>
          </cell>
          <cell r="R11" t="str">
            <v>Por regimen de insolvencia</v>
          </cell>
        </row>
        <row r="12">
          <cell r="L12" t="str">
            <v>En espera de dictamen de avaluador</v>
          </cell>
          <cell r="R12" t="str">
            <v>Por proceso corcondatario o restructuracion</v>
          </cell>
        </row>
        <row r="13">
          <cell r="L13" t="str">
            <v>Establecimiento de deuda</v>
          </cell>
        </row>
        <row r="14">
          <cell r="L14" t="str">
            <v>Investigación de bienes</v>
          </cell>
        </row>
        <row r="15">
          <cell r="L15" t="str">
            <v>Levantamiento de medidas cautelares</v>
          </cell>
        </row>
        <row r="16">
          <cell r="L16" t="str">
            <v>Llamadas</v>
          </cell>
        </row>
        <row r="17">
          <cell r="L17" t="str">
            <v>Negociación directa</v>
          </cell>
        </row>
        <row r="18">
          <cell r="L18" t="str">
            <v>Nuevo avalúo</v>
          </cell>
        </row>
        <row r="19">
          <cell r="L19" t="str">
            <v>Proyección de terminación de proceso coactivo</v>
          </cell>
        </row>
        <row r="20">
          <cell r="L20" t="str">
            <v>Revisión de avaluo</v>
          </cell>
        </row>
        <row r="21">
          <cell r="L21" t="str">
            <v>Saneamiento del expediente de cobro</v>
          </cell>
        </row>
        <row r="22">
          <cell r="L22" t="str">
            <v>Solicitud de remantentes</v>
          </cell>
        </row>
        <row r="23">
          <cell r="L23" t="str">
            <v>Suspensión de cobro (indicando la causal)</v>
          </cell>
        </row>
        <row r="24">
          <cell r="L24" t="str">
            <v>Terminacion del proceso</v>
          </cell>
        </row>
        <row r="25">
          <cell r="L25" t="str">
            <v>Ubicación del contribuyente</v>
          </cell>
        </row>
        <row r="26">
          <cell r="L26" t="str">
            <v>Verificación de etapa procesal</v>
          </cell>
        </row>
        <row r="27">
          <cell r="L27" t="str">
            <v>Vinculación de deudores solidarios</v>
          </cell>
        </row>
        <row r="28">
          <cell r="L28" t="str">
            <v>Vinculación de herederos</v>
          </cell>
        </row>
        <row r="29">
          <cell r="L29" t="str">
            <v>Visitas</v>
          </cell>
        </row>
      </sheetData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GIL-f-014"/>
      <sheetName val="datos 2"/>
    </sheetNames>
    <sheetDataSet>
      <sheetData sheetId="0"/>
      <sheetData sheetId="1">
        <row r="2">
          <cell r="C2">
            <v>1</v>
          </cell>
          <cell r="H2" t="str">
            <v>101013</v>
          </cell>
          <cell r="I2" t="str">
            <v>101015</v>
          </cell>
        </row>
        <row r="3">
          <cell r="C3">
            <v>5</v>
          </cell>
          <cell r="H3" t="str">
            <v>910410</v>
          </cell>
          <cell r="I3" t="str">
            <v>911010</v>
          </cell>
        </row>
        <row r="4">
          <cell r="C4">
            <v>8</v>
          </cell>
          <cell r="H4" t="str">
            <v>910510</v>
          </cell>
          <cell r="I4" t="str">
            <v>911110</v>
          </cell>
        </row>
        <row r="5">
          <cell r="C5">
            <v>11</v>
          </cell>
          <cell r="H5" t="str">
            <v>921810</v>
          </cell>
          <cell r="I5" t="str">
            <v>930510</v>
          </cell>
        </row>
        <row r="6">
          <cell r="C6">
            <v>13</v>
          </cell>
          <cell r="H6" t="str">
            <v>930410</v>
          </cell>
        </row>
        <row r="7">
          <cell r="C7">
            <v>15</v>
          </cell>
        </row>
        <row r="8">
          <cell r="C8">
            <v>17</v>
          </cell>
        </row>
        <row r="9">
          <cell r="C9">
            <v>18</v>
          </cell>
        </row>
        <row r="10">
          <cell r="C10">
            <v>19</v>
          </cell>
        </row>
        <row r="11">
          <cell r="C11">
            <v>20</v>
          </cell>
        </row>
        <row r="12">
          <cell r="C12">
            <v>23</v>
          </cell>
        </row>
        <row r="13">
          <cell r="C13">
            <v>25</v>
          </cell>
        </row>
        <row r="14">
          <cell r="C14">
            <v>27</v>
          </cell>
        </row>
        <row r="15">
          <cell r="C15">
            <v>41</v>
          </cell>
        </row>
        <row r="16">
          <cell r="C16">
            <v>44</v>
          </cell>
        </row>
        <row r="17">
          <cell r="C17">
            <v>47</v>
          </cell>
        </row>
        <row r="18">
          <cell r="C18">
            <v>50</v>
          </cell>
        </row>
        <row r="19">
          <cell r="C19">
            <v>52</v>
          </cell>
        </row>
        <row r="20">
          <cell r="C20">
            <v>54</v>
          </cell>
        </row>
        <row r="21">
          <cell r="C21">
            <v>63</v>
          </cell>
        </row>
        <row r="22">
          <cell r="C22">
            <v>66</v>
          </cell>
        </row>
        <row r="23">
          <cell r="C23">
            <v>68</v>
          </cell>
        </row>
        <row r="24">
          <cell r="C24">
            <v>70</v>
          </cell>
        </row>
        <row r="25">
          <cell r="C25">
            <v>73</v>
          </cell>
        </row>
        <row r="26">
          <cell r="C26">
            <v>76</v>
          </cell>
        </row>
        <row r="27">
          <cell r="C27">
            <v>81</v>
          </cell>
        </row>
        <row r="28">
          <cell r="C28">
            <v>85</v>
          </cell>
        </row>
        <row r="29">
          <cell r="C29">
            <v>86</v>
          </cell>
        </row>
        <row r="30">
          <cell r="C30">
            <v>88</v>
          </cell>
        </row>
        <row r="31">
          <cell r="C31">
            <v>91</v>
          </cell>
        </row>
        <row r="32">
          <cell r="C32">
            <v>94</v>
          </cell>
        </row>
        <row r="33">
          <cell r="C33">
            <v>95</v>
          </cell>
        </row>
        <row r="34">
          <cell r="C34">
            <v>97</v>
          </cell>
        </row>
        <row r="35">
          <cell r="C35">
            <v>99</v>
          </cell>
        </row>
      </sheetData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olCotizacion"/>
      <sheetName val="ResumenCotizacion"/>
      <sheetName val="Distribución"/>
      <sheetName val="divipola"/>
      <sheetName val="ProveedorCSV"/>
      <sheetName val="csv"/>
      <sheetName val="Version"/>
      <sheetName val="csvTemp"/>
      <sheetName val="TablaDinamicaMinimos"/>
      <sheetName val="CatalogoTemp"/>
      <sheetName val="Catalogo"/>
      <sheetName val="Hoja1"/>
      <sheetName val="tempListas"/>
      <sheetName val="Listas"/>
      <sheetName val="Cuadro Totale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>
        <row r="2">
          <cell r="C2" t="str">
            <v>AMAZONAS</v>
          </cell>
        </row>
        <row r="3">
          <cell r="C3" t="str">
            <v>ANTIOQUIA</v>
          </cell>
        </row>
        <row r="4">
          <cell r="C4" t="str">
            <v>ARAUCA</v>
          </cell>
        </row>
        <row r="5">
          <cell r="C5" t="str">
            <v>ATLÁNTICO</v>
          </cell>
        </row>
        <row r="6">
          <cell r="C6" t="str">
            <v>BOGOTÁ, D.C.</v>
          </cell>
        </row>
        <row r="7">
          <cell r="C7" t="str">
            <v>BOLÍVAR</v>
          </cell>
        </row>
        <row r="8">
          <cell r="C8" t="str">
            <v>BOYACÁ</v>
          </cell>
        </row>
        <row r="9">
          <cell r="C9" t="str">
            <v>CALDAS</v>
          </cell>
        </row>
        <row r="10">
          <cell r="C10" t="str">
            <v>CAQUETÁ</v>
          </cell>
        </row>
        <row r="11">
          <cell r="C11" t="str">
            <v>CASANARE</v>
          </cell>
        </row>
        <row r="12">
          <cell r="C12" t="str">
            <v>CAUCA</v>
          </cell>
        </row>
        <row r="13">
          <cell r="C13" t="str">
            <v>CESAR</v>
          </cell>
        </row>
        <row r="14">
          <cell r="C14" t="str">
            <v>CHOCÓ</v>
          </cell>
        </row>
        <row r="15">
          <cell r="C15" t="str">
            <v>CÓRDOBA</v>
          </cell>
        </row>
        <row r="16">
          <cell r="C16" t="str">
            <v>CUNDINAMARCA</v>
          </cell>
        </row>
        <row r="17">
          <cell r="C17" t="str">
            <v>GUAINIA</v>
          </cell>
        </row>
        <row r="18">
          <cell r="C18" t="str">
            <v>GUAVIARE</v>
          </cell>
        </row>
        <row r="19">
          <cell r="C19" t="str">
            <v>HUILA</v>
          </cell>
        </row>
        <row r="20">
          <cell r="C20" t="str">
            <v>LA GUAJIRA</v>
          </cell>
        </row>
        <row r="21">
          <cell r="C21" t="str">
            <v>MAGDALENA</v>
          </cell>
        </row>
        <row r="22">
          <cell r="C22" t="str">
            <v>META</v>
          </cell>
        </row>
        <row r="23">
          <cell r="C23" t="str">
            <v>NARIÑO</v>
          </cell>
        </row>
        <row r="24">
          <cell r="C24" t="str">
            <v>NORTE DE SANTANDER</v>
          </cell>
        </row>
        <row r="25">
          <cell r="C25" t="str">
            <v>PUTUMAYO</v>
          </cell>
        </row>
        <row r="26">
          <cell r="C26" t="str">
            <v>QUINDIO</v>
          </cell>
        </row>
        <row r="27">
          <cell r="C27" t="str">
            <v>RISARALDA</v>
          </cell>
        </row>
        <row r="28">
          <cell r="C28" t="str">
            <v>SAN ANDRES Y PROVIDENCIA</v>
          </cell>
        </row>
        <row r="29">
          <cell r="C29" t="str">
            <v>SANTANDER</v>
          </cell>
        </row>
        <row r="30">
          <cell r="C30" t="str">
            <v>SUCRE</v>
          </cell>
        </row>
        <row r="31">
          <cell r="C31" t="str">
            <v>TOLIMA</v>
          </cell>
        </row>
        <row r="32">
          <cell r="C32" t="str">
            <v>VALLE DEL CAUCA</v>
          </cell>
        </row>
        <row r="33">
          <cell r="C33" t="str">
            <v>VAUPES</v>
          </cell>
        </row>
        <row r="34">
          <cell r="C34" t="str">
            <v>VICHADA</v>
          </cell>
        </row>
      </sheetData>
      <sheetData sheetId="14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BRO COACTIVO"/>
      <sheetName val="Hoja2"/>
    </sheetNames>
    <sheetDataSet>
      <sheetData sheetId="0"/>
      <sheetData sheetId="1">
        <row r="2">
          <cell r="A2" t="str">
            <v>01 Dirección General</v>
          </cell>
          <cell r="B2" t="str">
            <v>201 Deuda aportes</v>
          </cell>
          <cell r="C2" t="str">
            <v>Publica</v>
          </cell>
          <cell r="V2" t="str">
            <v>liquidacion oficial</v>
          </cell>
        </row>
        <row r="3">
          <cell r="A3" t="str">
            <v>05 Antioquia</v>
          </cell>
          <cell r="B3" t="str">
            <v>202 Deuda FIC</v>
          </cell>
          <cell r="C3" t="str">
            <v>Privada</v>
          </cell>
          <cell r="V3" t="str">
            <v>resolucion</v>
          </cell>
        </row>
        <row r="4">
          <cell r="A4" t="str">
            <v>08 Atlántico</v>
          </cell>
          <cell r="B4" t="str">
            <v>203 Deuda Monetización</v>
          </cell>
          <cell r="V4" t="str">
            <v>sentencia</v>
          </cell>
        </row>
        <row r="5">
          <cell r="A5" t="str">
            <v>11 Distrito Capital</v>
          </cell>
          <cell r="B5" t="str">
            <v>204 Multas Minprotección social</v>
          </cell>
          <cell r="V5" t="str">
            <v xml:space="preserve">actas de liquidacion convenios </v>
          </cell>
        </row>
        <row r="6">
          <cell r="A6" t="str">
            <v>13 Bolívar</v>
          </cell>
          <cell r="B6" t="str">
            <v>205 Multa por incumplimiento del Contrato de aprendizaje</v>
          </cell>
          <cell r="V6" t="str">
            <v xml:space="preserve">actas de liquidacion contratos </v>
          </cell>
        </row>
        <row r="7">
          <cell r="A7" t="str">
            <v>15 Boyacá</v>
          </cell>
          <cell r="B7" t="str">
            <v xml:space="preserve">206 Liquidacion oficial Intereses de mora por parafiscales </v>
          </cell>
          <cell r="V7" t="str">
            <v>autos</v>
          </cell>
        </row>
        <row r="8">
          <cell r="A8" t="str">
            <v>17 Caldas</v>
          </cell>
          <cell r="B8" t="str">
            <v>207 Liquidacion oficial Intereses de mora FIC</v>
          </cell>
        </row>
        <row r="9">
          <cell r="A9" t="str">
            <v xml:space="preserve"> 18 Caquetá</v>
          </cell>
          <cell r="B9" t="str">
            <v>208 Liquidacion oficial Intereses de mora por monetización</v>
          </cell>
        </row>
        <row r="10">
          <cell r="A10" t="str">
            <v>19 Cauca</v>
          </cell>
          <cell r="B10" t="str">
            <v>304 Cuota parte pensional</v>
          </cell>
        </row>
        <row r="11">
          <cell r="A11" t="str">
            <v>20 Cesar</v>
          </cell>
          <cell r="B11" t="str">
            <v>305 Doble mesada pensional</v>
          </cell>
        </row>
        <row r="12">
          <cell r="A12" t="str">
            <v>23 Córdoba</v>
          </cell>
          <cell r="B12" t="str">
            <v>311 Préstamos hipotecarios</v>
          </cell>
        </row>
        <row r="13">
          <cell r="A13" t="str">
            <v>25 Cundinamarca</v>
          </cell>
          <cell r="B13" t="str">
            <v>312 Préstamo sobre ahorro</v>
          </cell>
        </row>
        <row r="14">
          <cell r="A14" t="str">
            <v>27 Chocó</v>
          </cell>
          <cell r="B14" t="str">
            <v>313 Reconsignación</v>
          </cell>
        </row>
        <row r="15">
          <cell r="A15" t="str">
            <v>41 Huila</v>
          </cell>
          <cell r="B15" t="str">
            <v>314 Reembolso cajas menores</v>
          </cell>
        </row>
        <row r="16">
          <cell r="A16" t="str">
            <v>44 Guajira</v>
          </cell>
          <cell r="B16" t="str">
            <v>315 Reintegro viáticos y/o capacitación</v>
          </cell>
        </row>
        <row r="17">
          <cell r="A17" t="str">
            <v>47 Magdalena</v>
          </cell>
          <cell r="B17" t="str">
            <v>317 Responsabilidad de bienes</v>
          </cell>
        </row>
        <row r="18">
          <cell r="A18" t="str">
            <v>50 Meta</v>
          </cell>
          <cell r="B18" t="str">
            <v>319 Salarios, pensiones o prestaciones</v>
          </cell>
        </row>
        <row r="19">
          <cell r="A19" t="str">
            <v>52 Nariño</v>
          </cell>
          <cell r="B19" t="str">
            <v>320 Sanciones disciplinarias</v>
          </cell>
        </row>
        <row r="20">
          <cell r="A20" t="str">
            <v>54 Norte de Santander</v>
          </cell>
          <cell r="B20" t="str">
            <v>418 Excedentes de servicio médico</v>
          </cell>
        </row>
        <row r="21">
          <cell r="A21" t="str">
            <v>63 Quindío</v>
          </cell>
          <cell r="B21" t="str">
            <v>424 Otros reintegros</v>
          </cell>
        </row>
        <row r="22">
          <cell r="A22" t="str">
            <v>66 Risaralda</v>
          </cell>
        </row>
        <row r="23">
          <cell r="A23" t="str">
            <v>68 Santander</v>
          </cell>
        </row>
        <row r="24">
          <cell r="A24" t="str">
            <v>70 Sucre</v>
          </cell>
        </row>
        <row r="25">
          <cell r="A25" t="str">
            <v>73 Tolima</v>
          </cell>
        </row>
        <row r="26">
          <cell r="A26" t="str">
            <v>76 Valle</v>
          </cell>
        </row>
        <row r="27">
          <cell r="A27" t="str">
            <v>81 Arauca</v>
          </cell>
        </row>
        <row r="28">
          <cell r="A28" t="str">
            <v>85 Casanare</v>
          </cell>
        </row>
        <row r="29">
          <cell r="A29" t="str">
            <v>86 Putumayo</v>
          </cell>
        </row>
        <row r="30">
          <cell r="A30" t="str">
            <v>88 San Andrés</v>
          </cell>
        </row>
        <row r="31">
          <cell r="A31" t="str">
            <v>91 Amazonas</v>
          </cell>
        </row>
        <row r="32">
          <cell r="A32" t="str">
            <v>94 Guaina</v>
          </cell>
        </row>
        <row r="33">
          <cell r="A33" t="str">
            <v>95 Guaviare</v>
          </cell>
        </row>
        <row r="34">
          <cell r="A34" t="str">
            <v>97 Vaupés</v>
          </cell>
        </row>
        <row r="35">
          <cell r="A35" t="str">
            <v>99 Vichada</v>
          </cell>
        </row>
      </sheetData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olCotizacion"/>
      <sheetName val="TempCantProduc"/>
      <sheetName val="ResumenCotizacion"/>
      <sheetName val="Cotizacion"/>
      <sheetName val="ResumenProveedores"/>
      <sheetName val="DepartaMuni"/>
      <sheetName val="ListasAutomaticas"/>
      <sheetName val="Cat_Original"/>
      <sheetName val="Original"/>
      <sheetName val="Cat_Remanufacturado"/>
      <sheetName val="CSV"/>
      <sheetName val="Cuadro Totales"/>
      <sheetName val="Listas"/>
      <sheetName val="minimo"/>
      <sheetName val="temp"/>
      <sheetName val="tempListas"/>
      <sheetName val="Remanufacturad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>
        <row r="2">
          <cell r="B2">
            <v>1</v>
          </cell>
        </row>
        <row r="3">
          <cell r="B3">
            <v>2</v>
          </cell>
        </row>
        <row r="4">
          <cell r="B4">
            <v>3</v>
          </cell>
        </row>
      </sheetData>
      <sheetData sheetId="13"/>
      <sheetData sheetId="14">
        <row r="1">
          <cell r="A1" t="str">
            <v>llave</v>
          </cell>
        </row>
      </sheetData>
      <sheetData sheetId="15"/>
      <sheetData sheetId="16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Listas"/>
    </sheetNames>
    <sheetDataSet>
      <sheetData sheetId="0">
        <row r="159">
          <cell r="F159" t="str">
            <v>ADECUACIONES</v>
          </cell>
        </row>
        <row r="160">
          <cell r="F160" t="str">
            <v>MAQUINAS</v>
          </cell>
        </row>
        <row r="161">
          <cell r="F161" t="str">
            <v>EQUIPOS ELÉCTRICOS, HIDRÁULICOS, NEUMÁTICOS, ELECTRÓNICOS Y MECÁNICOS</v>
          </cell>
        </row>
        <row r="162">
          <cell r="F162" t="str">
            <v>EQUIPOS DE MEDICIÓN Y LABORATORIO</v>
          </cell>
        </row>
        <row r="163">
          <cell r="F163" t="str">
            <v>SST (SEGURIDAD Y SALUD OCUPACIONAL)</v>
          </cell>
        </row>
        <row r="164">
          <cell r="F164" t="str">
            <v>ELEMENTOS DE PROTECCIÓN PERSONAL</v>
          </cell>
        </row>
        <row r="165">
          <cell r="F165" t="str">
            <v>SOFTWARE</v>
          </cell>
        </row>
        <row r="166">
          <cell r="F166" t="str">
            <v>EQUIPOS DE AUDIO Y VIDEO</v>
          </cell>
        </row>
        <row r="167">
          <cell r="F167" t="str">
            <v>MUEBLES Y ENSERES</v>
          </cell>
        </row>
        <row r="168">
          <cell r="F168" t="str">
            <v xml:space="preserve">HERRAMIENTAS </v>
          </cell>
        </row>
        <row r="169">
          <cell r="F169" t="str">
            <v>PAPELERIA</v>
          </cell>
        </row>
        <row r="170">
          <cell r="F170" t="str">
            <v>MATERIALES DE FORMACIÓN</v>
          </cell>
        </row>
      </sheetData>
      <sheetData sheetId="1" refreshError="1"/>
    </sheetDataSet>
  </externalBook>
</externalLink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M96"/>
  <sheetViews>
    <sheetView tabSelected="1" view="pageBreakPreview" topLeftCell="A43" zoomScale="80" zoomScaleNormal="85" zoomScaleSheetLayoutView="80" workbookViewId="0">
      <selection activeCell="B51" sqref="B51"/>
    </sheetView>
  </sheetViews>
  <sheetFormatPr baseColWidth="10" defaultColWidth="11.5" defaultRowHeight="12" x14ac:dyDescent="0.2"/>
  <cols>
    <col min="1" max="1" width="7.33203125" style="6" customWidth="1"/>
    <col min="2" max="2" width="77.5" style="14" customWidth="1"/>
    <col min="3" max="3" width="10.83203125" style="8" customWidth="1"/>
    <col min="4" max="4" width="8.6640625" style="8" customWidth="1"/>
    <col min="5" max="5" width="16.33203125" style="9" customWidth="1"/>
    <col min="6" max="6" width="16.83203125" style="9" customWidth="1"/>
    <col min="7" max="7" width="13.1640625" style="10" customWidth="1"/>
    <col min="8" max="8" width="21.1640625" style="9" customWidth="1"/>
    <col min="9" max="9" width="25.6640625" style="6" customWidth="1"/>
    <col min="10" max="10" width="14.33203125" style="6" customWidth="1"/>
    <col min="11" max="11" width="20.33203125" style="6" customWidth="1"/>
    <col min="12" max="12" width="8.5" style="6" customWidth="1"/>
    <col min="13" max="13" width="22.83203125" style="6" customWidth="1"/>
    <col min="14" max="16384" width="11.5" style="6"/>
  </cols>
  <sheetData>
    <row r="1" spans="1:8" x14ac:dyDescent="0.2">
      <c r="A1" s="1"/>
      <c r="B1" s="2"/>
      <c r="C1" s="2"/>
      <c r="D1" s="3"/>
      <c r="E1" s="4"/>
      <c r="F1" s="4"/>
      <c r="G1" s="5"/>
      <c r="H1" s="30"/>
    </row>
    <row r="2" spans="1:8" x14ac:dyDescent="0.2">
      <c r="A2" s="7"/>
      <c r="B2" s="6"/>
      <c r="C2" s="6"/>
      <c r="H2" s="31"/>
    </row>
    <row r="3" spans="1:8" x14ac:dyDescent="0.2">
      <c r="A3" s="7"/>
      <c r="B3" s="6"/>
      <c r="C3" s="6"/>
      <c r="H3" s="31"/>
    </row>
    <row r="4" spans="1:8" ht="27.5" customHeight="1" x14ac:dyDescent="0.2">
      <c r="A4" s="7"/>
      <c r="B4" s="6"/>
      <c r="C4" s="6"/>
      <c r="H4" s="31"/>
    </row>
    <row r="5" spans="1:8" ht="15" customHeight="1" x14ac:dyDescent="0.2">
      <c r="A5" s="60" t="s">
        <v>0</v>
      </c>
      <c r="B5" s="61"/>
      <c r="C5" s="61"/>
      <c r="D5" s="61"/>
      <c r="E5" s="61"/>
      <c r="F5" s="61"/>
      <c r="G5" s="61"/>
      <c r="H5" s="62"/>
    </row>
    <row r="6" spans="1:8" ht="15" customHeight="1" x14ac:dyDescent="0.2">
      <c r="A6" s="60" t="s">
        <v>1</v>
      </c>
      <c r="B6" s="61"/>
      <c r="C6" s="61"/>
      <c r="D6" s="61"/>
      <c r="E6" s="61"/>
      <c r="F6" s="61"/>
      <c r="G6" s="61"/>
      <c r="H6" s="62"/>
    </row>
    <row r="7" spans="1:8" ht="21" customHeight="1" x14ac:dyDescent="0.2">
      <c r="A7" s="63" t="s">
        <v>2</v>
      </c>
      <c r="B7" s="64"/>
      <c r="C7" s="64"/>
      <c r="D7" s="64"/>
      <c r="E7" s="64"/>
      <c r="F7" s="64"/>
      <c r="G7" s="64"/>
      <c r="H7" s="65"/>
    </row>
    <row r="8" spans="1:8" ht="21" customHeight="1" x14ac:dyDescent="0.2">
      <c r="A8" s="63" t="s">
        <v>43</v>
      </c>
      <c r="B8" s="64"/>
      <c r="C8" s="64"/>
      <c r="D8" s="64"/>
      <c r="E8" s="64"/>
      <c r="F8" s="64"/>
      <c r="G8" s="64"/>
      <c r="H8" s="65"/>
    </row>
    <row r="9" spans="1:8" ht="17.25" customHeight="1" x14ac:dyDescent="0.2">
      <c r="A9" s="66" t="s">
        <v>3</v>
      </c>
      <c r="B9" s="67"/>
      <c r="C9" s="67"/>
      <c r="D9" s="67"/>
      <c r="E9" s="67"/>
      <c r="F9" s="67"/>
      <c r="G9" s="67"/>
      <c r="H9" s="68"/>
    </row>
    <row r="10" spans="1:8" ht="6" customHeight="1" x14ac:dyDescent="0.2">
      <c r="A10" s="69"/>
      <c r="B10" s="70"/>
      <c r="C10" s="70"/>
      <c r="D10" s="70"/>
      <c r="E10" s="70"/>
      <c r="F10" s="70"/>
      <c r="G10" s="70"/>
      <c r="H10" s="71"/>
    </row>
    <row r="11" spans="1:8" ht="65.5" customHeight="1" x14ac:dyDescent="0.2">
      <c r="A11" s="63" t="s">
        <v>4</v>
      </c>
      <c r="B11" s="72"/>
      <c r="C11" s="83" t="s">
        <v>24</v>
      </c>
      <c r="D11" s="84"/>
      <c r="E11" s="84"/>
      <c r="F11" s="84"/>
      <c r="G11" s="84"/>
      <c r="H11" s="85"/>
    </row>
    <row r="12" spans="1:8" s="13" customFormat="1" ht="29.25" customHeight="1" x14ac:dyDescent="0.2">
      <c r="A12" s="86" t="s">
        <v>30</v>
      </c>
      <c r="B12" s="87"/>
      <c r="C12" s="87"/>
      <c r="D12" s="87"/>
      <c r="E12" s="87"/>
      <c r="F12" s="87"/>
      <c r="G12" s="87"/>
      <c r="H12" s="88"/>
    </row>
    <row r="13" spans="1:8" s="13" customFormat="1" ht="74" customHeight="1" x14ac:dyDescent="0.2">
      <c r="A13" s="11" t="s">
        <v>5</v>
      </c>
      <c r="B13" s="11" t="s">
        <v>6</v>
      </c>
      <c r="C13" s="11" t="s">
        <v>7</v>
      </c>
      <c r="D13" s="11" t="s">
        <v>8</v>
      </c>
      <c r="E13" s="12" t="s">
        <v>19</v>
      </c>
      <c r="F13" s="12" t="s">
        <v>51</v>
      </c>
      <c r="G13" s="12" t="s">
        <v>9</v>
      </c>
      <c r="H13" s="12" t="s">
        <v>10</v>
      </c>
    </row>
    <row r="14" spans="1:8" s="13" customFormat="1" ht="20" customHeight="1" x14ac:dyDescent="0.2">
      <c r="A14" s="48"/>
      <c r="B14" s="89" t="s">
        <v>31</v>
      </c>
      <c r="C14" s="89"/>
      <c r="D14" s="89"/>
      <c r="E14" s="90"/>
      <c r="F14" s="90"/>
      <c r="G14" s="90"/>
      <c r="H14" s="91"/>
    </row>
    <row r="15" spans="1:8" s="13" customFormat="1" ht="93" customHeight="1" x14ac:dyDescent="0.2">
      <c r="A15" s="53">
        <v>1</v>
      </c>
      <c r="B15" s="92" t="s">
        <v>25</v>
      </c>
      <c r="C15" s="44" t="s">
        <v>11</v>
      </c>
      <c r="D15" s="44">
        <v>373.49</v>
      </c>
      <c r="E15" s="45">
        <v>45000</v>
      </c>
      <c r="F15" s="45">
        <v>65000</v>
      </c>
      <c r="G15" s="93">
        <f>+(E15+F15)/2</f>
        <v>55000</v>
      </c>
      <c r="H15" s="93">
        <f>G15*D15</f>
        <v>20541950</v>
      </c>
    </row>
    <row r="16" spans="1:8" s="13" customFormat="1" ht="84.5" customHeight="1" x14ac:dyDescent="0.2">
      <c r="A16" s="51">
        <v>2</v>
      </c>
      <c r="B16" s="94" t="s">
        <v>26</v>
      </c>
      <c r="C16" s="39" t="s">
        <v>11</v>
      </c>
      <c r="D16" s="39">
        <v>30</v>
      </c>
      <c r="E16" s="40">
        <v>85000</v>
      </c>
      <c r="F16" s="40">
        <v>90000</v>
      </c>
      <c r="G16" s="95">
        <f t="shared" ref="G16:G31" si="0">+(E16+F16)/2</f>
        <v>87500</v>
      </c>
      <c r="H16" s="95">
        <f>G16*D16</f>
        <v>2625000</v>
      </c>
    </row>
    <row r="17" spans="1:8" s="13" customFormat="1" ht="22.5" customHeight="1" x14ac:dyDescent="0.2">
      <c r="A17" s="48"/>
      <c r="B17" s="89" t="s">
        <v>32</v>
      </c>
      <c r="C17" s="49"/>
      <c r="D17" s="49"/>
      <c r="E17" s="50"/>
      <c r="F17" s="50"/>
      <c r="G17" s="96"/>
      <c r="H17" s="97"/>
    </row>
    <row r="18" spans="1:8" s="13" customFormat="1" ht="87.5" customHeight="1" x14ac:dyDescent="0.2">
      <c r="A18" s="54">
        <v>3</v>
      </c>
      <c r="B18" s="25" t="s">
        <v>27</v>
      </c>
      <c r="C18" s="20" t="s">
        <v>11</v>
      </c>
      <c r="D18" s="20">
        <v>50</v>
      </c>
      <c r="E18" s="32">
        <v>150000</v>
      </c>
      <c r="F18" s="32">
        <v>165000</v>
      </c>
      <c r="G18" s="26">
        <f t="shared" si="0"/>
        <v>157500</v>
      </c>
      <c r="H18" s="26">
        <f>G18*D18</f>
        <v>7875000</v>
      </c>
    </row>
    <row r="19" spans="1:8" s="13" customFormat="1" ht="19.5" customHeight="1" x14ac:dyDescent="0.2">
      <c r="A19" s="52"/>
      <c r="B19" s="98" t="s">
        <v>33</v>
      </c>
      <c r="C19" s="46"/>
      <c r="D19" s="46"/>
      <c r="E19" s="47"/>
      <c r="F19" s="47"/>
      <c r="G19" s="99"/>
      <c r="H19" s="100"/>
    </row>
    <row r="20" spans="1:8" s="13" customFormat="1" ht="88" customHeight="1" x14ac:dyDescent="0.2">
      <c r="A20" s="51">
        <v>4</v>
      </c>
      <c r="B20" s="94" t="s">
        <v>28</v>
      </c>
      <c r="C20" s="39" t="s">
        <v>11</v>
      </c>
      <c r="D20" s="39">
        <v>282.39999999999998</v>
      </c>
      <c r="E20" s="40">
        <v>130000</v>
      </c>
      <c r="F20" s="40">
        <v>140000</v>
      </c>
      <c r="G20" s="95">
        <f t="shared" si="0"/>
        <v>135000</v>
      </c>
      <c r="H20" s="95">
        <f>G20*D20</f>
        <v>38124000</v>
      </c>
    </row>
    <row r="21" spans="1:8" s="82" customFormat="1" ht="22.5" customHeight="1" x14ac:dyDescent="0.2">
      <c r="A21" s="48"/>
      <c r="B21" s="89" t="s">
        <v>34</v>
      </c>
      <c r="C21" s="49"/>
      <c r="D21" s="49"/>
      <c r="E21" s="50"/>
      <c r="F21" s="50"/>
      <c r="G21" s="96"/>
      <c r="H21" s="97"/>
    </row>
    <row r="22" spans="1:8" s="13" customFormat="1" ht="200.5" customHeight="1" x14ac:dyDescent="0.2">
      <c r="A22" s="53">
        <v>5</v>
      </c>
      <c r="B22" s="101" t="s">
        <v>29</v>
      </c>
      <c r="C22" s="44" t="s">
        <v>38</v>
      </c>
      <c r="D22" s="102">
        <v>25</v>
      </c>
      <c r="E22" s="45">
        <v>110000</v>
      </c>
      <c r="F22" s="45">
        <v>112000</v>
      </c>
      <c r="G22" s="93">
        <f t="shared" si="0"/>
        <v>111000</v>
      </c>
      <c r="H22" s="93">
        <f>G22*D22</f>
        <v>2775000</v>
      </c>
    </row>
    <row r="23" spans="1:8" s="13" customFormat="1" ht="141" customHeight="1" x14ac:dyDescent="0.2">
      <c r="A23" s="54">
        <v>6</v>
      </c>
      <c r="B23" s="25" t="s">
        <v>49</v>
      </c>
      <c r="C23" s="20" t="s">
        <v>38</v>
      </c>
      <c r="D23" s="20">
        <v>27.6</v>
      </c>
      <c r="E23" s="33">
        <v>110000</v>
      </c>
      <c r="F23" s="33">
        <v>110000</v>
      </c>
      <c r="G23" s="26">
        <f t="shared" si="0"/>
        <v>110000</v>
      </c>
      <c r="H23" s="26">
        <f>G23*D23</f>
        <v>3036000</v>
      </c>
    </row>
    <row r="24" spans="1:8" s="13" customFormat="1" ht="123.5" customHeight="1" x14ac:dyDescent="0.2">
      <c r="A24" s="54">
        <v>7</v>
      </c>
      <c r="B24" s="103" t="s">
        <v>46</v>
      </c>
      <c r="C24" s="20" t="s">
        <v>39</v>
      </c>
      <c r="D24" s="20">
        <v>20</v>
      </c>
      <c r="E24" s="34">
        <v>110000</v>
      </c>
      <c r="F24" s="34">
        <v>112000</v>
      </c>
      <c r="G24" s="26">
        <f t="shared" si="0"/>
        <v>111000</v>
      </c>
      <c r="H24" s="26">
        <f>G24*D24</f>
        <v>2220000</v>
      </c>
    </row>
    <row r="25" spans="1:8" s="13" customFormat="1" ht="33.5" customHeight="1" x14ac:dyDescent="0.2">
      <c r="A25" s="55"/>
      <c r="B25" s="104" t="s">
        <v>35</v>
      </c>
      <c r="C25" s="56"/>
      <c r="D25" s="56"/>
      <c r="E25" s="57"/>
      <c r="F25" s="57"/>
      <c r="G25" s="105"/>
      <c r="H25" s="106"/>
    </row>
    <row r="26" spans="1:8" s="13" customFormat="1" ht="22" customHeight="1" x14ac:dyDescent="0.2">
      <c r="A26" s="48"/>
      <c r="B26" s="89" t="s">
        <v>32</v>
      </c>
      <c r="C26" s="49"/>
      <c r="D26" s="49"/>
      <c r="E26" s="50"/>
      <c r="F26" s="50"/>
      <c r="G26" s="96"/>
      <c r="H26" s="97"/>
    </row>
    <row r="27" spans="1:8" s="13" customFormat="1" ht="79" customHeight="1" x14ac:dyDescent="0.2">
      <c r="A27" s="53">
        <v>8</v>
      </c>
      <c r="B27" s="92" t="s">
        <v>36</v>
      </c>
      <c r="C27" s="44" t="s">
        <v>11</v>
      </c>
      <c r="D27" s="44">
        <v>20</v>
      </c>
      <c r="E27" s="45">
        <v>150000</v>
      </c>
      <c r="F27" s="45">
        <v>155000</v>
      </c>
      <c r="G27" s="93">
        <f t="shared" si="0"/>
        <v>152500</v>
      </c>
      <c r="H27" s="93">
        <f t="shared" ref="H27:H31" si="1">G27*D27</f>
        <v>3050000</v>
      </c>
    </row>
    <row r="28" spans="1:8" s="13" customFormat="1" ht="101.5" customHeight="1" x14ac:dyDescent="0.2">
      <c r="A28" s="51">
        <v>9</v>
      </c>
      <c r="B28" s="94" t="s">
        <v>37</v>
      </c>
      <c r="C28" s="39" t="s">
        <v>11</v>
      </c>
      <c r="D28" s="39">
        <v>200</v>
      </c>
      <c r="E28" s="40">
        <v>60000</v>
      </c>
      <c r="F28" s="40">
        <v>60000</v>
      </c>
      <c r="G28" s="95">
        <f t="shared" si="0"/>
        <v>60000</v>
      </c>
      <c r="H28" s="95">
        <f t="shared" si="1"/>
        <v>12000000</v>
      </c>
    </row>
    <row r="29" spans="1:8" s="13" customFormat="1" ht="24" customHeight="1" x14ac:dyDescent="0.2">
      <c r="A29" s="58"/>
      <c r="B29" s="107" t="s">
        <v>34</v>
      </c>
      <c r="C29" s="49"/>
      <c r="D29" s="49"/>
      <c r="E29" s="59"/>
      <c r="F29" s="59"/>
      <c r="G29" s="96"/>
      <c r="H29" s="97"/>
    </row>
    <row r="30" spans="1:8" s="13" customFormat="1" ht="118.5" customHeight="1" x14ac:dyDescent="0.2">
      <c r="A30" s="53">
        <v>10</v>
      </c>
      <c r="B30" s="92" t="s">
        <v>47</v>
      </c>
      <c r="C30" s="44" t="s">
        <v>40</v>
      </c>
      <c r="D30" s="44">
        <v>205</v>
      </c>
      <c r="E30" s="45">
        <v>110000</v>
      </c>
      <c r="F30" s="45">
        <v>112000</v>
      </c>
      <c r="G30" s="93">
        <f t="shared" si="0"/>
        <v>111000</v>
      </c>
      <c r="H30" s="93">
        <f t="shared" si="1"/>
        <v>22755000</v>
      </c>
    </row>
    <row r="31" spans="1:8" s="13" customFormat="1" ht="28.5" customHeight="1" x14ac:dyDescent="0.2">
      <c r="A31" s="54">
        <v>11</v>
      </c>
      <c r="B31" s="25" t="s">
        <v>12</v>
      </c>
      <c r="C31" s="20" t="s">
        <v>41</v>
      </c>
      <c r="D31" s="20">
        <v>1</v>
      </c>
      <c r="E31" s="32">
        <v>1300000</v>
      </c>
      <c r="F31" s="32">
        <v>1350000</v>
      </c>
      <c r="G31" s="26">
        <f t="shared" si="0"/>
        <v>1325000</v>
      </c>
      <c r="H31" s="26">
        <f t="shared" si="1"/>
        <v>1325000</v>
      </c>
    </row>
    <row r="32" spans="1:8" s="13" customFormat="1" ht="28.5" customHeight="1" x14ac:dyDescent="0.2">
      <c r="A32" s="108" t="s">
        <v>13</v>
      </c>
      <c r="B32" s="109"/>
      <c r="C32" s="110"/>
      <c r="D32" s="110"/>
      <c r="E32" s="111"/>
      <c r="F32" s="112">
        <f>SUM(H15:H31)</f>
        <v>116326950</v>
      </c>
    </row>
    <row r="33" spans="1:13" s="13" customFormat="1" ht="25" customHeight="1" x14ac:dyDescent="0.2">
      <c r="A33" s="113" t="s">
        <v>14</v>
      </c>
      <c r="B33" s="114"/>
      <c r="C33" s="115"/>
      <c r="D33" s="115"/>
      <c r="E33" s="116">
        <v>0.2</v>
      </c>
      <c r="F33" s="29">
        <f>F32*E33</f>
        <v>23265390</v>
      </c>
    </row>
    <row r="34" spans="1:13" s="13" customFormat="1" ht="24" customHeight="1" x14ac:dyDescent="0.2">
      <c r="A34" s="113" t="s">
        <v>15</v>
      </c>
      <c r="B34" s="114"/>
      <c r="C34" s="117"/>
      <c r="D34" s="117"/>
      <c r="E34" s="118">
        <v>7.0000000000000007E-2</v>
      </c>
      <c r="F34" s="29">
        <f>F32*E34</f>
        <v>8142886.5000000009</v>
      </c>
    </row>
    <row r="35" spans="1:13" s="13" customFormat="1" ht="19.5" customHeight="1" x14ac:dyDescent="0.2">
      <c r="A35" s="119" t="s">
        <v>16</v>
      </c>
      <c r="B35" s="120"/>
      <c r="C35" s="121"/>
      <c r="D35" s="121"/>
      <c r="E35" s="122"/>
      <c r="F35" s="28">
        <f>SUM(F33:F34)</f>
        <v>31408276.5</v>
      </c>
    </row>
    <row r="36" spans="1:13" s="13" customFormat="1" ht="21.5" customHeight="1" x14ac:dyDescent="0.2">
      <c r="A36" s="113" t="s">
        <v>17</v>
      </c>
      <c r="B36" s="114"/>
      <c r="C36" s="117"/>
      <c r="D36" s="117"/>
      <c r="E36" s="123">
        <v>0.19</v>
      </c>
      <c r="F36" s="29">
        <f>F34*E36</f>
        <v>1547148.4350000003</v>
      </c>
    </row>
    <row r="37" spans="1:13" s="13" customFormat="1" ht="23" customHeight="1" x14ac:dyDescent="0.2">
      <c r="A37" s="119" t="s">
        <v>18</v>
      </c>
      <c r="B37" s="120"/>
      <c r="C37" s="121"/>
      <c r="D37" s="121"/>
      <c r="E37" s="121"/>
      <c r="F37" s="28">
        <f>F36+F35+F32</f>
        <v>149282374.935</v>
      </c>
      <c r="G37" s="121"/>
      <c r="I37" s="21"/>
    </row>
    <row r="38" spans="1:13" x14ac:dyDescent="0.2">
      <c r="A38" s="124" t="s">
        <v>50</v>
      </c>
      <c r="B38" s="125"/>
      <c r="C38" s="125"/>
      <c r="D38" s="125"/>
      <c r="E38" s="125"/>
      <c r="F38" s="125"/>
      <c r="G38" s="125"/>
      <c r="H38" s="126"/>
      <c r="I38" s="13"/>
      <c r="J38" s="13"/>
      <c r="K38" s="13"/>
      <c r="L38" s="13"/>
      <c r="M38" s="13"/>
    </row>
    <row r="39" spans="1:13" ht="27.75" customHeight="1" thickBot="1" x14ac:dyDescent="0.25">
      <c r="A39" s="127"/>
      <c r="B39" s="128"/>
      <c r="C39" s="128"/>
      <c r="D39" s="128"/>
      <c r="E39" s="128"/>
      <c r="F39" s="128"/>
      <c r="G39" s="128"/>
      <c r="H39" s="129"/>
    </row>
    <row r="40" spans="1:13" x14ac:dyDescent="0.2">
      <c r="A40" s="7"/>
      <c r="H40" s="31"/>
    </row>
    <row r="41" spans="1:13" x14ac:dyDescent="0.2">
      <c r="A41" s="7"/>
      <c r="H41" s="31"/>
    </row>
    <row r="42" spans="1:13" x14ac:dyDescent="0.2">
      <c r="A42" s="7"/>
      <c r="H42" s="31"/>
    </row>
    <row r="43" spans="1:13" ht="38.5" customHeight="1" x14ac:dyDescent="0.2">
      <c r="A43" s="7"/>
      <c r="H43" s="31"/>
    </row>
    <row r="44" spans="1:13" ht="20" customHeight="1" x14ac:dyDescent="0.2">
      <c r="A44" s="7"/>
      <c r="B44" s="130" t="s">
        <v>21</v>
      </c>
      <c r="H44" s="31"/>
    </row>
    <row r="45" spans="1:13" ht="13" x14ac:dyDescent="0.2">
      <c r="A45" s="7"/>
      <c r="B45" s="14" t="s">
        <v>22</v>
      </c>
      <c r="H45" s="31"/>
    </row>
    <row r="46" spans="1:13" x14ac:dyDescent="0.2">
      <c r="A46" s="7"/>
      <c r="H46" s="31"/>
    </row>
    <row r="47" spans="1:13" x14ac:dyDescent="0.2">
      <c r="A47" s="7"/>
      <c r="H47" s="31"/>
    </row>
    <row r="48" spans="1:13" ht="13" thickBot="1" x14ac:dyDescent="0.25">
      <c r="A48" s="15"/>
      <c r="B48" s="16"/>
      <c r="C48" s="17"/>
      <c r="D48" s="17"/>
      <c r="E48" s="18"/>
      <c r="F48" s="18"/>
      <c r="G48" s="19"/>
      <c r="H48" s="35"/>
    </row>
    <row r="55" spans="1:8" x14ac:dyDescent="0.2">
      <c r="B55" s="131" t="s">
        <v>23</v>
      </c>
      <c r="C55" s="131"/>
      <c r="D55" s="131"/>
      <c r="E55" s="131"/>
      <c r="F55" s="131"/>
    </row>
    <row r="57" spans="1:8" ht="3.5" customHeight="1" thickBot="1" x14ac:dyDescent="0.25"/>
    <row r="58" spans="1:8" x14ac:dyDescent="0.2">
      <c r="A58" s="1"/>
      <c r="B58" s="2"/>
      <c r="C58" s="2"/>
      <c r="D58" s="3"/>
      <c r="E58" s="4"/>
      <c r="F58" s="4"/>
      <c r="G58" s="5"/>
      <c r="H58" s="30"/>
    </row>
    <row r="59" spans="1:8" x14ac:dyDescent="0.2">
      <c r="A59" s="7"/>
      <c r="B59" s="6"/>
      <c r="C59" s="6"/>
      <c r="H59" s="31"/>
    </row>
    <row r="60" spans="1:8" x14ac:dyDescent="0.2">
      <c r="A60" s="7"/>
      <c r="B60" s="6"/>
      <c r="C60" s="6"/>
      <c r="H60" s="31"/>
    </row>
    <row r="61" spans="1:8" ht="18.5" customHeight="1" x14ac:dyDescent="0.2">
      <c r="A61" s="7"/>
      <c r="B61" s="6"/>
      <c r="C61" s="6"/>
      <c r="H61" s="31"/>
    </row>
    <row r="62" spans="1:8" ht="15.5" customHeight="1" x14ac:dyDescent="0.2">
      <c r="A62" s="60" t="s">
        <v>0</v>
      </c>
      <c r="B62" s="61"/>
      <c r="C62" s="61"/>
      <c r="D62" s="61"/>
      <c r="E62" s="61"/>
      <c r="F62" s="61"/>
      <c r="G62" s="61"/>
      <c r="H62" s="62"/>
    </row>
    <row r="63" spans="1:8" ht="13.5" customHeight="1" x14ac:dyDescent="0.2">
      <c r="A63" s="60" t="s">
        <v>1</v>
      </c>
      <c r="B63" s="61"/>
      <c r="C63" s="61"/>
      <c r="D63" s="61"/>
      <c r="E63" s="61"/>
      <c r="F63" s="61"/>
      <c r="G63" s="61"/>
      <c r="H63" s="62"/>
    </row>
    <row r="64" spans="1:8" ht="13" customHeight="1" x14ac:dyDescent="0.2">
      <c r="A64" s="73" t="s">
        <v>2</v>
      </c>
      <c r="B64" s="74"/>
      <c r="C64" s="74"/>
      <c r="D64" s="74"/>
      <c r="E64" s="74"/>
      <c r="F64" s="74"/>
      <c r="G64" s="74"/>
      <c r="H64" s="75"/>
    </row>
    <row r="65" spans="1:8" ht="15" customHeight="1" x14ac:dyDescent="0.2">
      <c r="A65" s="73" t="s">
        <v>43</v>
      </c>
      <c r="B65" s="74"/>
      <c r="C65" s="74"/>
      <c r="D65" s="74"/>
      <c r="E65" s="74"/>
      <c r="F65" s="74"/>
      <c r="G65" s="74"/>
      <c r="H65" s="75"/>
    </row>
    <row r="66" spans="1:8" ht="15" customHeight="1" x14ac:dyDescent="0.2">
      <c r="A66" s="76" t="s">
        <v>3</v>
      </c>
      <c r="B66" s="77"/>
      <c r="C66" s="77"/>
      <c r="D66" s="77"/>
      <c r="E66" s="77"/>
      <c r="F66" s="77"/>
      <c r="G66" s="77"/>
      <c r="H66" s="78"/>
    </row>
    <row r="67" spans="1:8" ht="44" customHeight="1" x14ac:dyDescent="0.2">
      <c r="A67" s="137" t="s">
        <v>4</v>
      </c>
      <c r="B67" s="138"/>
      <c r="C67" s="139" t="s">
        <v>24</v>
      </c>
      <c r="D67" s="140"/>
      <c r="E67" s="140"/>
      <c r="F67" s="140"/>
      <c r="G67" s="140"/>
      <c r="H67" s="141"/>
    </row>
    <row r="68" spans="1:8" s="156" customFormat="1" x14ac:dyDescent="0.2">
      <c r="A68" s="158"/>
      <c r="B68" s="159" t="s">
        <v>30</v>
      </c>
      <c r="C68" s="159"/>
      <c r="D68" s="159"/>
      <c r="E68" s="159"/>
      <c r="F68" s="159"/>
      <c r="G68" s="159"/>
      <c r="H68" s="159"/>
    </row>
    <row r="69" spans="1:8" ht="45.5" customHeight="1" x14ac:dyDescent="0.2">
      <c r="A69" s="142" t="s">
        <v>5</v>
      </c>
      <c r="B69" s="142" t="s">
        <v>6</v>
      </c>
      <c r="C69" s="142" t="s">
        <v>7</v>
      </c>
      <c r="D69" s="142" t="s">
        <v>8</v>
      </c>
      <c r="E69" s="143" t="s">
        <v>19</v>
      </c>
      <c r="F69" s="143" t="s">
        <v>20</v>
      </c>
      <c r="G69" s="167" t="s">
        <v>9</v>
      </c>
      <c r="H69" s="148" t="s">
        <v>10</v>
      </c>
    </row>
    <row r="70" spans="1:8" s="156" customFormat="1" ht="13" x14ac:dyDescent="0.2">
      <c r="A70" s="23"/>
      <c r="B70" s="24" t="s">
        <v>31</v>
      </c>
      <c r="C70" s="24"/>
      <c r="D70" s="24"/>
      <c r="E70" s="36"/>
      <c r="F70" s="170"/>
      <c r="G70" s="36"/>
      <c r="H70" s="36"/>
    </row>
    <row r="71" spans="1:8" ht="53.5" customHeight="1" x14ac:dyDescent="0.2">
      <c r="A71" s="171">
        <v>1</v>
      </c>
      <c r="B71" s="92" t="s">
        <v>25</v>
      </c>
      <c r="C71" s="149" t="s">
        <v>11</v>
      </c>
      <c r="D71" s="149">
        <v>275</v>
      </c>
      <c r="E71" s="150">
        <v>45000</v>
      </c>
      <c r="F71" s="150">
        <v>65000</v>
      </c>
      <c r="G71" s="168">
        <f>+(E71+F71)/2</f>
        <v>55000</v>
      </c>
      <c r="H71" s="151">
        <f>G71*D71</f>
        <v>15125000</v>
      </c>
    </row>
    <row r="72" spans="1:8" ht="39" x14ac:dyDescent="0.2">
      <c r="A72" s="172">
        <v>2</v>
      </c>
      <c r="B72" s="94" t="s">
        <v>26</v>
      </c>
      <c r="C72" s="144" t="s">
        <v>11</v>
      </c>
      <c r="D72" s="144">
        <v>30</v>
      </c>
      <c r="E72" s="145">
        <v>85000</v>
      </c>
      <c r="F72" s="145">
        <v>90000</v>
      </c>
      <c r="G72" s="169">
        <f t="shared" ref="G72:G85" si="2">+(E72+F72)/2</f>
        <v>87500</v>
      </c>
      <c r="H72" s="146">
        <f>G72*D72</f>
        <v>2625000</v>
      </c>
    </row>
    <row r="73" spans="1:8" s="156" customFormat="1" ht="13" x14ac:dyDescent="0.2">
      <c r="A73" s="23"/>
      <c r="B73" s="24" t="s">
        <v>32</v>
      </c>
      <c r="C73" s="135"/>
      <c r="D73" s="135"/>
      <c r="E73" s="157"/>
      <c r="F73" s="173"/>
      <c r="G73" s="96"/>
      <c r="H73" s="96"/>
    </row>
    <row r="74" spans="1:8" ht="39" x14ac:dyDescent="0.2">
      <c r="A74" s="174">
        <v>3</v>
      </c>
      <c r="B74" s="152" t="s">
        <v>27</v>
      </c>
      <c r="C74" s="153" t="s">
        <v>11</v>
      </c>
      <c r="D74" s="153">
        <v>50</v>
      </c>
      <c r="E74" s="154">
        <v>150000</v>
      </c>
      <c r="F74" s="154">
        <v>165000</v>
      </c>
      <c r="G74" s="100">
        <f t="shared" si="2"/>
        <v>157500</v>
      </c>
      <c r="H74" s="155">
        <f>G74*D74</f>
        <v>7875000</v>
      </c>
    </row>
    <row r="75" spans="1:8" s="156" customFormat="1" ht="13" x14ac:dyDescent="0.2">
      <c r="A75" s="23"/>
      <c r="B75" s="24" t="s">
        <v>34</v>
      </c>
      <c r="C75" s="135"/>
      <c r="D75" s="135"/>
      <c r="E75" s="157"/>
      <c r="F75" s="173"/>
      <c r="G75" s="96"/>
      <c r="H75" s="96"/>
    </row>
    <row r="76" spans="1:8" ht="117" x14ac:dyDescent="0.2">
      <c r="A76" s="171">
        <v>5</v>
      </c>
      <c r="B76" s="92" t="s">
        <v>44</v>
      </c>
      <c r="C76" s="149" t="s">
        <v>38</v>
      </c>
      <c r="D76" s="175">
        <v>25</v>
      </c>
      <c r="E76" s="150">
        <v>110000</v>
      </c>
      <c r="F76" s="150">
        <v>112000</v>
      </c>
      <c r="G76" s="168">
        <f t="shared" si="2"/>
        <v>111000</v>
      </c>
      <c r="H76" s="151">
        <f>G76*D76</f>
        <v>2775000</v>
      </c>
    </row>
    <row r="77" spans="1:8" ht="87.5" customHeight="1" x14ac:dyDescent="0.2">
      <c r="A77" s="176">
        <v>6</v>
      </c>
      <c r="B77" s="25" t="s">
        <v>45</v>
      </c>
      <c r="C77" s="22" t="s">
        <v>38</v>
      </c>
      <c r="D77" s="22">
        <v>27.6</v>
      </c>
      <c r="E77" s="38">
        <v>110000</v>
      </c>
      <c r="F77" s="38">
        <v>110000</v>
      </c>
      <c r="G77" s="97">
        <f t="shared" si="2"/>
        <v>110000</v>
      </c>
      <c r="H77" s="27">
        <f>G77*D77</f>
        <v>3036000</v>
      </c>
    </row>
    <row r="78" spans="1:8" ht="89.5" customHeight="1" x14ac:dyDescent="0.2">
      <c r="A78" s="172">
        <v>7</v>
      </c>
      <c r="B78" s="94" t="s">
        <v>46</v>
      </c>
      <c r="C78" s="144" t="s">
        <v>39</v>
      </c>
      <c r="D78" s="144">
        <v>20</v>
      </c>
      <c r="E78" s="147">
        <v>110000</v>
      </c>
      <c r="F78" s="147">
        <v>112000</v>
      </c>
      <c r="G78" s="169">
        <f t="shared" si="2"/>
        <v>111000</v>
      </c>
      <c r="H78" s="146">
        <f>G78*D78</f>
        <v>2220000</v>
      </c>
    </row>
    <row r="79" spans="1:8" s="163" customFormat="1" ht="13" x14ac:dyDescent="0.2">
      <c r="A79" s="158"/>
      <c r="B79" s="160" t="s">
        <v>35</v>
      </c>
      <c r="C79" s="161"/>
      <c r="D79" s="161"/>
      <c r="E79" s="162"/>
      <c r="F79" s="177"/>
      <c r="G79" s="105"/>
      <c r="H79" s="105"/>
    </row>
    <row r="80" spans="1:8" s="156" customFormat="1" ht="13" x14ac:dyDescent="0.2">
      <c r="A80" s="23"/>
      <c r="B80" s="24" t="s">
        <v>32</v>
      </c>
      <c r="C80" s="135"/>
      <c r="D80" s="135"/>
      <c r="E80" s="157"/>
      <c r="F80" s="173"/>
      <c r="G80" s="96"/>
      <c r="H80" s="96"/>
    </row>
    <row r="81" spans="1:8" ht="47.5" customHeight="1" x14ac:dyDescent="0.2">
      <c r="A81" s="171">
        <v>8</v>
      </c>
      <c r="B81" s="92" t="s">
        <v>36</v>
      </c>
      <c r="C81" s="149" t="s">
        <v>11</v>
      </c>
      <c r="D81" s="149">
        <v>20</v>
      </c>
      <c r="E81" s="150">
        <v>150000</v>
      </c>
      <c r="F81" s="150">
        <v>155000</v>
      </c>
      <c r="G81" s="168">
        <f t="shared" si="2"/>
        <v>152500</v>
      </c>
      <c r="H81" s="151">
        <f t="shared" ref="H81:H85" si="3">G81*D81</f>
        <v>3050000</v>
      </c>
    </row>
    <row r="82" spans="1:8" ht="50" customHeight="1" x14ac:dyDescent="0.2">
      <c r="A82" s="172">
        <v>9</v>
      </c>
      <c r="B82" s="94" t="s">
        <v>42</v>
      </c>
      <c r="C82" s="144" t="s">
        <v>11</v>
      </c>
      <c r="D82" s="144">
        <v>285</v>
      </c>
      <c r="E82" s="145">
        <v>60000</v>
      </c>
      <c r="F82" s="145">
        <v>60000</v>
      </c>
      <c r="G82" s="169">
        <f t="shared" si="2"/>
        <v>60000</v>
      </c>
      <c r="H82" s="146">
        <f t="shared" si="3"/>
        <v>17100000</v>
      </c>
    </row>
    <row r="83" spans="1:8" s="156" customFormat="1" ht="13" x14ac:dyDescent="0.2">
      <c r="A83" s="23"/>
      <c r="B83" s="24" t="s">
        <v>34</v>
      </c>
      <c r="C83" s="135"/>
      <c r="D83" s="135"/>
      <c r="E83" s="157"/>
      <c r="F83" s="173"/>
      <c r="G83" s="96"/>
      <c r="H83" s="96"/>
    </row>
    <row r="84" spans="1:8" ht="77" customHeight="1" x14ac:dyDescent="0.2">
      <c r="A84" s="171">
        <v>10</v>
      </c>
      <c r="B84" s="92" t="s">
        <v>47</v>
      </c>
      <c r="C84" s="149" t="s">
        <v>40</v>
      </c>
      <c r="D84" s="149">
        <v>205</v>
      </c>
      <c r="E84" s="150">
        <v>110000</v>
      </c>
      <c r="F84" s="150">
        <v>112000</v>
      </c>
      <c r="G84" s="168">
        <f t="shared" si="2"/>
        <v>111000</v>
      </c>
      <c r="H84" s="151">
        <f t="shared" si="3"/>
        <v>22755000</v>
      </c>
    </row>
    <row r="85" spans="1:8" ht="13" x14ac:dyDescent="0.2">
      <c r="A85" s="176">
        <v>11</v>
      </c>
      <c r="B85" s="25" t="s">
        <v>12</v>
      </c>
      <c r="C85" s="22" t="s">
        <v>41</v>
      </c>
      <c r="D85" s="22">
        <v>1</v>
      </c>
      <c r="E85" s="37">
        <v>1300000</v>
      </c>
      <c r="F85" s="37">
        <v>1350000</v>
      </c>
      <c r="G85" s="97">
        <f t="shared" si="2"/>
        <v>1325000</v>
      </c>
      <c r="H85" s="27">
        <f t="shared" si="3"/>
        <v>1325000</v>
      </c>
    </row>
    <row r="86" spans="1:8" ht="12" customHeight="1" x14ac:dyDescent="0.2">
      <c r="A86" s="164" t="s">
        <v>13</v>
      </c>
      <c r="B86" s="136"/>
      <c r="C86" s="134"/>
      <c r="D86" s="134"/>
      <c r="E86" s="134"/>
      <c r="F86" s="165">
        <f>SUM(H71:H85)</f>
        <v>77886000</v>
      </c>
    </row>
    <row r="87" spans="1:8" ht="12" customHeight="1" x14ac:dyDescent="0.2">
      <c r="A87" s="166" t="s">
        <v>14</v>
      </c>
      <c r="B87" s="114"/>
      <c r="C87" s="117"/>
      <c r="D87" s="117"/>
      <c r="E87" s="41">
        <v>0.2</v>
      </c>
      <c r="F87" s="97">
        <f>F86*E87</f>
        <v>15577200</v>
      </c>
    </row>
    <row r="88" spans="1:8" ht="12" customHeight="1" x14ac:dyDescent="0.2">
      <c r="A88" s="166" t="s">
        <v>15</v>
      </c>
      <c r="B88" s="114"/>
      <c r="C88" s="117"/>
      <c r="D88" s="117"/>
      <c r="E88" s="41">
        <v>7.0000000000000007E-2</v>
      </c>
      <c r="F88" s="97">
        <f>F86*E88</f>
        <v>5452020.0000000009</v>
      </c>
    </row>
    <row r="89" spans="1:8" ht="12" customHeight="1" x14ac:dyDescent="0.2">
      <c r="A89" s="164" t="s">
        <v>16</v>
      </c>
      <c r="B89" s="120"/>
      <c r="C89" s="121"/>
      <c r="D89" s="121"/>
      <c r="E89" s="42"/>
      <c r="F89" s="165">
        <f>SUM(F87:F88)</f>
        <v>21029220</v>
      </c>
    </row>
    <row r="90" spans="1:8" ht="12" customHeight="1" x14ac:dyDescent="0.2">
      <c r="A90" s="166" t="s">
        <v>17</v>
      </c>
      <c r="B90" s="114"/>
      <c r="C90" s="117"/>
      <c r="D90" s="117"/>
      <c r="E90" s="43">
        <v>0.19</v>
      </c>
      <c r="F90" s="97">
        <f>F88*E90</f>
        <v>1035883.8000000002</v>
      </c>
    </row>
    <row r="91" spans="1:8" ht="12" customHeight="1" x14ac:dyDescent="0.2">
      <c r="A91" s="164" t="s">
        <v>18</v>
      </c>
      <c r="B91" s="120"/>
      <c r="C91" s="121"/>
      <c r="D91" s="121"/>
      <c r="E91" s="121"/>
      <c r="F91" s="165">
        <f>F90+F89+F86</f>
        <v>99951103.799999997</v>
      </c>
    </row>
    <row r="92" spans="1:8" ht="13" thickBot="1" x14ac:dyDescent="0.25">
      <c r="A92" s="79" t="s">
        <v>48</v>
      </c>
      <c r="B92" s="80"/>
      <c r="C92" s="80"/>
      <c r="D92" s="80"/>
      <c r="E92" s="80"/>
      <c r="F92" s="80"/>
      <c r="G92" s="80"/>
      <c r="H92" s="81"/>
    </row>
    <row r="93" spans="1:8" x14ac:dyDescent="0.2">
      <c r="A93" s="7"/>
      <c r="H93" s="31"/>
    </row>
    <row r="94" spans="1:8" ht="110.5" customHeight="1" x14ac:dyDescent="0.2">
      <c r="A94" s="7"/>
      <c r="H94" s="31"/>
    </row>
    <row r="95" spans="1:8" ht="13" x14ac:dyDescent="0.2">
      <c r="A95" s="7"/>
      <c r="B95" s="132" t="s">
        <v>21</v>
      </c>
      <c r="H95" s="31"/>
    </row>
    <row r="96" spans="1:8" ht="14" thickBot="1" x14ac:dyDescent="0.25">
      <c r="A96" s="15"/>
      <c r="B96" s="133" t="s">
        <v>22</v>
      </c>
      <c r="C96" s="17"/>
      <c r="D96" s="17"/>
      <c r="E96" s="18"/>
      <c r="F96" s="18"/>
      <c r="G96" s="19"/>
      <c r="H96" s="35"/>
    </row>
  </sheetData>
  <mergeCells count="31">
    <mergeCell ref="A86:B86"/>
    <mergeCell ref="A87:B87"/>
    <mergeCell ref="A88:B88"/>
    <mergeCell ref="A89:B89"/>
    <mergeCell ref="A90:B90"/>
    <mergeCell ref="A92:H92"/>
    <mergeCell ref="A91:B91"/>
    <mergeCell ref="A67:B67"/>
    <mergeCell ref="C67:H67"/>
    <mergeCell ref="B68:H68"/>
    <mergeCell ref="A62:H62"/>
    <mergeCell ref="A63:H63"/>
    <mergeCell ref="A64:H64"/>
    <mergeCell ref="A65:H65"/>
    <mergeCell ref="A66:H66"/>
    <mergeCell ref="B55:F55"/>
    <mergeCell ref="A38:H39"/>
    <mergeCell ref="A5:H5"/>
    <mergeCell ref="A6:H6"/>
    <mergeCell ref="A7:H7"/>
    <mergeCell ref="A8:H8"/>
    <mergeCell ref="A9:H10"/>
    <mergeCell ref="A11:B11"/>
    <mergeCell ref="C11:H11"/>
    <mergeCell ref="A37:B37"/>
    <mergeCell ref="A12:H12"/>
    <mergeCell ref="A32:B32"/>
    <mergeCell ref="A33:B33"/>
    <mergeCell ref="A34:B34"/>
    <mergeCell ref="A35:B35"/>
    <mergeCell ref="A36:B36"/>
  </mergeCells>
  <phoneticPr fontId="4" type="noConversion"/>
  <dataValidations count="2">
    <dataValidation allowBlank="1" showInputMessage="1" showErrorMessage="1" promptTitle="CANTIDAD SOLICITADA" prompt="Digite la cantidad de unidades solicitadas del bien" sqref="D16:D23 D72:D77" xr:uid="{00000000-0002-0000-0000-000000000000}"/>
    <dataValidation allowBlank="1" showInputMessage="1" showErrorMessage="1" promptTitle="UNIDAD DE MEDIDA" prompt="Digite la unidad de medida el elemento solicitado ejemplo: unidad, caja, gramos." sqref="C16:C23 C72:C77" xr:uid="{00000000-0002-0000-0000-000001000000}"/>
  </dataValidations>
  <pageMargins left="0.70866141732283472" right="0.9055118110236221" top="0.74803149606299213" bottom="0.74803149606299213" header="0.31496062992125984" footer="0.31496062992125984"/>
  <pageSetup scale="48" fitToHeight="0" orientation="portrait" r:id="rId1"/>
  <rowBreaks count="2" manualBreakCount="2">
    <brk id="29" max="7" man="1"/>
    <brk id="48" max="7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MTTO AIRES</vt:lpstr>
      <vt:lpstr>'MTTO AIRES'!Área_de_impresión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Ruby Stella Zapata Palacio</dc:creator>
  <cp:lastModifiedBy>Ruby Zapata</cp:lastModifiedBy>
  <cp:lastPrinted>2025-06-19T16:06:41Z</cp:lastPrinted>
  <dcterms:created xsi:type="dcterms:W3CDTF">2023-04-26T12:36:28Z</dcterms:created>
  <dcterms:modified xsi:type="dcterms:W3CDTF">2025-08-24T03:29:29Z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1299739c-ad3d-4908-806e-4d91151a6e13_Enabled">
    <vt:lpwstr>true</vt:lpwstr>
  </property>
  <property fmtid="{D5CDD505-2E9C-101B-9397-08002B2CF9AE}" pid="3" name="MSIP_Label_1299739c-ad3d-4908-806e-4d91151a6e13_SetDate">
    <vt:lpwstr>2023-04-26T12:36:32Z</vt:lpwstr>
  </property>
  <property fmtid="{D5CDD505-2E9C-101B-9397-08002B2CF9AE}" pid="4" name="MSIP_Label_1299739c-ad3d-4908-806e-4d91151a6e13_Method">
    <vt:lpwstr>Standard</vt:lpwstr>
  </property>
  <property fmtid="{D5CDD505-2E9C-101B-9397-08002B2CF9AE}" pid="5" name="MSIP_Label_1299739c-ad3d-4908-806e-4d91151a6e13_Name">
    <vt:lpwstr>All Employees (Unrestricted)</vt:lpwstr>
  </property>
  <property fmtid="{D5CDD505-2E9C-101B-9397-08002B2CF9AE}" pid="6" name="MSIP_Label_1299739c-ad3d-4908-806e-4d91151a6e13_SiteId">
    <vt:lpwstr>cbc2c381-2f2e-4d93-91d1-506c9316ace7</vt:lpwstr>
  </property>
  <property fmtid="{D5CDD505-2E9C-101B-9397-08002B2CF9AE}" pid="7" name="MSIP_Label_1299739c-ad3d-4908-806e-4d91151a6e13_ActionId">
    <vt:lpwstr>afed23ae-c91e-403e-8aec-5c3699a9c031</vt:lpwstr>
  </property>
  <property fmtid="{D5CDD505-2E9C-101B-9397-08002B2CF9AE}" pid="8" name="MSIP_Label_1299739c-ad3d-4908-806e-4d91151a6e13_ContentBits">
    <vt:lpwstr>0</vt:lpwstr>
  </property>
</Properties>
</file>