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Backup covid-19\CONTRATACION 2020\TRABAJO EN CASA\DIRECCION DE TICS\HIPERCONVERGENCIA\"/>
    </mc:Choice>
  </mc:AlternateContent>
  <xr:revisionPtr revIDLastSave="0" documentId="8_{97537AC4-BFC8-49A7-ABDD-447596A3A42D}" xr6:coauthVersionLast="45" xr6:coauthVersionMax="45" xr10:uidLastSave="{00000000-0000-0000-0000-000000000000}"/>
  <bookViews>
    <workbookView xWindow="-120" yWindow="-120" windowWidth="29040" windowHeight="15840" xr2:uid="{00000000-000D-0000-FFFF-FFFF00000000}"/>
  </bookViews>
  <sheets>
    <sheet name="Cotización" sheetId="5" r:id="rId1"/>
    <sheet name="Cotización (2)" sheetId="2" state="hidden" r:id="rId2"/>
  </sheets>
  <externalReferences>
    <externalReference r:id="rId3"/>
    <externalReference r:id="rId4"/>
    <externalReference r:id="rId5"/>
    <externalReference r:id="rId6"/>
    <externalReference r:id="rId7"/>
  </externalReferences>
  <definedNames>
    <definedName name="_1__123Graph_Aｸﾞﾗﾌ_7" localSheetId="0" hidden="1">#REF!</definedName>
    <definedName name="_1__123Graph_Aｸﾞﾗﾌ_7" localSheetId="1" hidden="1">#REF!</definedName>
    <definedName name="_1__123Graph_Aｸﾞﾗﾌ_7" hidden="1">#REF!</definedName>
    <definedName name="_112233" localSheetId="0" hidden="1">#REF!</definedName>
    <definedName name="_112233" localSheetId="1" hidden="1">#REF!</definedName>
    <definedName name="_112233" hidden="1">#REF!</definedName>
    <definedName name="_112277" localSheetId="0" hidden="1">#REF!</definedName>
    <definedName name="_112277" localSheetId="1" hidden="1">#REF!</definedName>
    <definedName name="_112277" hidden="1">#REF!</definedName>
    <definedName name="_12__123Graph_BCHART_5" localSheetId="0" hidden="1">[1]MEX95IB!#REF!</definedName>
    <definedName name="_12__123Graph_BCHART_5" localSheetId="1" hidden="1">[1]MEX95IB!#REF!</definedName>
    <definedName name="_12__123Graph_BCHART_5" hidden="1">[1]MEX95IB!#REF!</definedName>
    <definedName name="_1222" localSheetId="0" hidden="1">#REF!</definedName>
    <definedName name="_1222" localSheetId="1" hidden="1">#REF!</definedName>
    <definedName name="_1222" hidden="1">#REF!</definedName>
    <definedName name="_13__123Graph_Bｸﾞﾗﾌ_7" localSheetId="0" hidden="1">#REF!</definedName>
    <definedName name="_13__123Graph_Bｸﾞﾗﾌ_7" localSheetId="1" hidden="1">#REF!</definedName>
    <definedName name="_13__123Graph_Bｸﾞﾗﾌ_7" hidden="1">#REF!</definedName>
    <definedName name="_14__123Graph_Cｸﾞﾗﾌ_7" localSheetId="0" hidden="1">#REF!</definedName>
    <definedName name="_14__123Graph_Cｸﾞﾗﾌ_7" localSheetId="1" hidden="1">#REF!</definedName>
    <definedName name="_14__123Graph_Cｸﾞﾗﾌ_7" hidden="1">#REF!</definedName>
    <definedName name="_15__123Graph_Dｸﾞﾗﾌ_7" localSheetId="0" hidden="1">#REF!</definedName>
    <definedName name="_15__123Graph_Dｸﾞﾗﾌ_7" localSheetId="1" hidden="1">#REF!</definedName>
    <definedName name="_15__123Graph_Dｸﾞﾗﾌ_7" hidden="1">#REF!</definedName>
    <definedName name="_16__123Graph_Eｸﾞﾗﾌ_7" localSheetId="0" hidden="1">#REF!</definedName>
    <definedName name="_16__123Graph_Eｸﾞﾗﾌ_7" localSheetId="1" hidden="1">#REF!</definedName>
    <definedName name="_16__123Graph_Eｸﾞﾗﾌ_7" hidden="1">#REF!</definedName>
    <definedName name="_17__123Graph_Fｸﾞﾗﾌ_7" localSheetId="0" hidden="1">#REF!</definedName>
    <definedName name="_17__123Graph_Fｸﾞﾗﾌ_7" localSheetId="1" hidden="1">#REF!</definedName>
    <definedName name="_17__123Graph_Fｸﾞﾗﾌ_7" hidden="1">#REF!</definedName>
    <definedName name="_21" localSheetId="0" hidden="1">#REF!</definedName>
    <definedName name="_21" localSheetId="1" hidden="1">#REF!</definedName>
    <definedName name="_21" hidden="1">#REF!</definedName>
    <definedName name="_25" localSheetId="0" hidden="1">#REF!</definedName>
    <definedName name="_25" localSheetId="1" hidden="1">#REF!</definedName>
    <definedName name="_25" hidden="1">#REF!</definedName>
    <definedName name="_29" localSheetId="0" hidden="1">#REF!</definedName>
    <definedName name="_29" localSheetId="1" hidden="1">#REF!</definedName>
    <definedName name="_29" hidden="1">#REF!</definedName>
    <definedName name="_456" hidden="1">{0,#N/A,FALSE,0;0,#N/A,FALSE,0;0,#N/A,FALSE,0;0,#N/A,FALSE,0;0,#N/A,FALSE,0;0,#N/A,FALSE,0}</definedName>
    <definedName name="_dos" localSheetId="0" hidden="1">#REF!</definedName>
    <definedName name="_dos" localSheetId="1" hidden="1">#REF!</definedName>
    <definedName name="_dos" hidden="1">#REF!</definedName>
    <definedName name="_Fill" localSheetId="0" hidden="1">#REF!</definedName>
    <definedName name="_Fill" localSheetId="1" hidden="1">#REF!</definedName>
    <definedName name="_Fill" hidden="1">#REF!</definedName>
    <definedName name="_xlnm._FilterDatabase" localSheetId="0" hidden="1">Cotización!$A$16:$G$18</definedName>
    <definedName name="_xlnm._FilterDatabase" localSheetId="1" hidden="1">'Cotización (2)'!$A$17:$H$36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aaa" localSheetId="0" hidden="1">#REF!</definedName>
    <definedName name="aaaa" localSheetId="1" hidden="1">#REF!</definedName>
    <definedName name="aaaa" hidden="1">#REF!</definedName>
    <definedName name="ABF" localSheetId="0" hidden="1">#REF!</definedName>
    <definedName name="ABF" localSheetId="1" hidden="1">#REF!</definedName>
    <definedName name="ABF" hidden="1">#REF!</definedName>
    <definedName name="AccessDatabase" hidden="1">"C:\My Documents\New MMR\INPUT.mdb"</definedName>
    <definedName name="ACCV" localSheetId="0" hidden="1">#REF!</definedName>
    <definedName name="ACCV" localSheetId="1" hidden="1">#REF!</definedName>
    <definedName name="ACCV" hidden="1">#REF!</definedName>
    <definedName name="ADSF" localSheetId="0" hidden="1">#REF!</definedName>
    <definedName name="ADSF" localSheetId="1" hidden="1">#REF!</definedName>
    <definedName name="ADSF" hidden="1">#REF!</definedName>
    <definedName name="afdgbva" hidden="1">{#N/A,#N/A,TRUE,"Report"}</definedName>
    <definedName name="aga" hidden="1">{#N/A,#N/A,TRUE,"Report"}</definedName>
    <definedName name="AGHFD" localSheetId="0" hidden="1">#REF!</definedName>
    <definedName name="AGHFD" localSheetId="1" hidden="1">#REF!</definedName>
    <definedName name="AGHFD" hidden="1">#REF!</definedName>
    <definedName name="_xlnm.Print_Area" localSheetId="0">Cotización!$A$4:$I$18</definedName>
    <definedName name="_xlnm.Print_Area" localSheetId="1">'Cotización (2)'!$A$2:$I$40</definedName>
    <definedName name="ATGHH" localSheetId="0" hidden="1">#REF!</definedName>
    <definedName name="ATGHH" localSheetId="1" hidden="1">#REF!</definedName>
    <definedName name="ATGHH" hidden="1">#REF!</definedName>
    <definedName name="AVBC" localSheetId="0" hidden="1">#REF!</definedName>
    <definedName name="AVBC" localSheetId="1" hidden="1">#REF!</definedName>
    <definedName name="AVBC" hidden="1">#REF!</definedName>
    <definedName name="AXCC" localSheetId="0" hidden="1">#REF!</definedName>
    <definedName name="AXCC" localSheetId="1" hidden="1">#REF!</definedName>
    <definedName name="AXCC" hidden="1">#REF!</definedName>
    <definedName name="AXX" localSheetId="0" hidden="1">#REF!</definedName>
    <definedName name="AXX" localSheetId="1" hidden="1">#REF!</definedName>
    <definedName name="AXX" hidden="1">#REF!</definedName>
    <definedName name="Aグラフ" localSheetId="0" hidden="1">#REF!</definedName>
    <definedName name="Aグラフ" localSheetId="1" hidden="1">#REF!</definedName>
    <definedName name="Aグラフ" hidden="1">#REF!</definedName>
    <definedName name="badb" hidden="1">{"MG-2002-F1",#N/A,FALSE,"PPU-Telemig";"MG-2002-F2",#N/A,FALSE,"PPU-Telemig";"MG-2002-F3",#N/A,FALSE,"PPU-Telemig";"MG-2002-F4",#N/A,FALSE,"PPU-Telemig";"MG-2003-F1",#N/A,FALSE,"PPU-Telemig";"MG-2004-F1",#N/A,FALSE,"PPU-Telemig"}</definedName>
    <definedName name="bn" hidden="1">{"'内訳表'!$B$2:$N$64"}</definedName>
    <definedName name="BOL" localSheetId="0" hidden="1">#REF!</definedName>
    <definedName name="BOL" localSheetId="1" hidden="1">#REF!</definedName>
    <definedName name="BOL" hidden="1">#REF!</definedName>
    <definedName name="Ｂグラフ" localSheetId="0" hidden="1">#REF!</definedName>
    <definedName name="Ｂグラフ" localSheetId="1" hidden="1">#REF!</definedName>
    <definedName name="Ｂグラフ" hidden="1">#REF!</definedName>
    <definedName name="Ｃグラフ" localSheetId="0" hidden="1">#REF!</definedName>
    <definedName name="Ｃグラフ" localSheetId="1" hidden="1">#REF!</definedName>
    <definedName name="Ｃグラフ" hidden="1">#REF!</definedName>
    <definedName name="dasd" localSheetId="0" hidden="1">#REF!</definedName>
    <definedName name="dasd" localSheetId="1" hidden="1">#REF!</definedName>
    <definedName name="dasd" hidden="1">#REF!</definedName>
    <definedName name="Decision">[2]lista!$A$6:$A$7</definedName>
    <definedName name="DFG" localSheetId="0" hidden="1">#REF!</definedName>
    <definedName name="DFG" localSheetId="1" hidden="1">#REF!</definedName>
    <definedName name="DFG" hidden="1">#REF!</definedName>
    <definedName name="dfgd56" hidden="1">{0,#N/A,FALSE,0;0,#N/A,FALSE,0;0,#N/A,FALSE,0;0,#N/A,FALSE,0;0,#N/A,FALSE,0;0,#N/A,FALSE,0}</definedName>
    <definedName name="DFGH" localSheetId="0" hidden="1">#REF!</definedName>
    <definedName name="DFGH" localSheetId="1" hidden="1">#REF!</definedName>
    <definedName name="DFGH" hidden="1">#REF!</definedName>
    <definedName name="DFSG" localSheetId="0" hidden="1">#REF!</definedName>
    <definedName name="DFSG" localSheetId="1"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localSheetId="1"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Ｅグラフ" localSheetId="0" hidden="1">#REF!</definedName>
    <definedName name="Ｅグラフ" localSheetId="1"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localSheetId="1" hidden="1">#REF!</definedName>
    <definedName name="FDG" hidden="1">#REF!</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Ｆグラフ" localSheetId="0" hidden="1">#REF!</definedName>
    <definedName name="Ｆグラフ" localSheetId="1"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localSheetId="1"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acro" localSheetId="0" hidden="1">#REF!</definedName>
    <definedName name="macro" localSheetId="1" hidden="1">#REF!</definedName>
    <definedName name="macro" hidden="1">#REF!</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[3]DATOS!$B$2:$B$2</definedName>
    <definedName name="MmExcelLinker_A12B55A7_9F67_4A31_8ABE_1C1F4218B5AF" localSheetId="1">BASE DE [3]DATOS!$B$2:$B$2</definedName>
    <definedName name="MmExcelLinker_A12B55A7_9F67_4A31_8ABE_1C1F4218B5AF">BASE DE [3]DATOS!$B$2:$B$2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'[4]Cons Cotizac - Examenes médicos'!$M$12:$R$12</definedName>
    <definedName name="ndc" hidden="1">{"'内訳表'!$B$2:$N$64"}</definedName>
    <definedName name="normal" localSheetId="0" hidden="1">#REF!</definedName>
    <definedName name="normal" localSheetId="1" hidden="1">#REF!</definedName>
    <definedName name="normal" hidden="1">#REF!</definedName>
    <definedName name="normal2" localSheetId="0" hidden="1">#REF!</definedName>
    <definedName name="normal2" localSheetId="1" hidden="1">#REF!</definedName>
    <definedName name="normal2" hidden="1">#REF!</definedName>
    <definedName name="normal3" localSheetId="0" hidden="1">#REF!</definedName>
    <definedName name="normal3" localSheetId="1" hidden="1">#REF!</definedName>
    <definedName name="normal3" hidden="1">#REF!</definedName>
    <definedName name="normal4" localSheetId="0" hidden="1">#REF!</definedName>
    <definedName name="normal4" localSheetId="1" hidden="1">#REF!</definedName>
    <definedName name="normal4" hidden="1">#REF!</definedName>
    <definedName name="normal5" localSheetId="0" hidden="1">#REF!</definedName>
    <definedName name="normal5" localSheetId="1" hidden="1">#REF!</definedName>
    <definedName name="normal5" hidden="1">#REF!</definedName>
    <definedName name="normal6" localSheetId="0" hidden="1">#REF!</definedName>
    <definedName name="normal6" localSheetId="1" hidden="1">#REF!</definedName>
    <definedName name="normal6" hidden="1">#REF!</definedName>
    <definedName name="oo" hidden="1">{"'内訳表'!$B$2:$N$64"}</definedName>
    <definedName name="PARTICIPACION">[2]lista!$A$15:$A$17</definedName>
    <definedName name="Procedencia">[2]lista!$A$2:$A$3</definedName>
    <definedName name="PRUEBA" localSheetId="0" hidden="1">#REF!</definedName>
    <definedName name="PRUEBA" localSheetId="1"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 localSheetId="1">#REF!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[1]MEX95IB!#REF!</definedName>
    <definedName name="SDFGFH" localSheetId="1" hidden="1">[1]MEX95IB!#REF!</definedName>
    <definedName name="SDFGFH" hidden="1">[1]MEX95IB!#REF!</definedName>
    <definedName name="sede" localSheetId="0" hidden="1">#REF!</definedName>
    <definedName name="sede" localSheetId="1"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[2]lista!$A$11:$A$13</definedName>
    <definedName name="_xlnm.Print_Titles" localSheetId="0">Cotización!$16:$16</definedName>
    <definedName name="tta" hidden="1">{"MG-2002-F1",#N/A,FALSE,"PPU-Telemig";"MG-2002-F2",#N/A,FALSE,"PPU-Telemig";"MG-2002-F3",#N/A,FALSE,"PPU-Telemig";"MG-2002-F4",#N/A,FALSE,"PPU-Telemig";"MG-2003-F1",#N/A,FALSE,"PPU-Telemig";"MG-2004-F1",#N/A,FALSE,"PPU-Telemig"}</definedName>
    <definedName name="v" localSheetId="0" hidden="1">#REF!</definedName>
    <definedName name="v" localSheetId="1" hidden="1">#REF!</definedName>
    <definedName name="v" hidden="1">#REF!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[5]lista!$A$11:$A$13</definedName>
    <definedName name="xxxx" hidden="1">{"'内訳表'!$B$2:$N$64"}</definedName>
    <definedName name="z" localSheetId="0" hidden="1">#REF!</definedName>
    <definedName name="z" localSheetId="1" hidden="1">#REF!</definedName>
    <definedName name="z" hidden="1">#REF!</definedName>
    <definedName name="Z_16B7AF3D_8B09_44EC_A8B4_3132B93ABEA1_.wvu.Cols" localSheetId="0" hidden="1">Cotización!$K:$XFD</definedName>
    <definedName name="Z_16B7AF3D_8B09_44EC_A8B4_3132B93ABEA1_.wvu.Cols" localSheetId="1" hidden="1">'Cotización (2)'!$K:$XFD</definedName>
    <definedName name="Z_16B7AF3D_8B09_44EC_A8B4_3132B93ABEA1_.wvu.FilterData" localSheetId="0" hidden="1">Cotización!$A$16:$G$18</definedName>
    <definedName name="Z_16B7AF3D_8B09_44EC_A8B4_3132B93ABEA1_.wvu.FilterData" localSheetId="1" hidden="1">'Cotización (2)'!$A$17:$H$36</definedName>
    <definedName name="Z_16B7AF3D_8B09_44EC_A8B4_3132B93ABEA1_.wvu.PrintArea" localSheetId="0" hidden="1">Cotización!$A$3:$J$18</definedName>
    <definedName name="Z_16B7AF3D_8B09_44EC_A8B4_3132B93ABEA1_.wvu.PrintArea" localSheetId="1" hidden="1">'Cotización (2)'!$A$1:$J$41</definedName>
    <definedName name="Z_16B7AF3D_8B09_44EC_A8B4_3132B93ABEA1_.wvu.Rows" localSheetId="0" hidden="1">Cotización!$19:$1048576</definedName>
    <definedName name="Z_16B7AF3D_8B09_44EC_A8B4_3132B93ABEA1_.wvu.Rows" localSheetId="1" hidden="1">'Cotización (2)'!$42:$1048576</definedName>
    <definedName name="Z_2DE05A1E_2A9D_45CF_B641_9402CFE8498D_.wvu.Cols" localSheetId="0" hidden="1">Cotización!$K:$XFD</definedName>
    <definedName name="Z_2DE05A1E_2A9D_45CF_B641_9402CFE8498D_.wvu.Cols" localSheetId="1" hidden="1">'Cotización (2)'!$K:$XFD</definedName>
    <definedName name="Z_2DE05A1E_2A9D_45CF_B641_9402CFE8498D_.wvu.FilterData" localSheetId="0" hidden="1">Cotización!$A$16:$G$18</definedName>
    <definedName name="Z_2DE05A1E_2A9D_45CF_B641_9402CFE8498D_.wvu.FilterData" localSheetId="1" hidden="1">'Cotización (2)'!$A$17:$H$36</definedName>
    <definedName name="Z_2DE05A1E_2A9D_45CF_B641_9402CFE8498D_.wvu.PrintArea" localSheetId="0" hidden="1">Cotización!$A$3:$J$18</definedName>
    <definedName name="Z_2DE05A1E_2A9D_45CF_B641_9402CFE8498D_.wvu.PrintArea" localSheetId="1" hidden="1">'Cotización (2)'!$A$1:$J$41</definedName>
    <definedName name="Z_2DE05A1E_2A9D_45CF_B641_9402CFE8498D_.wvu.Rows" localSheetId="0" hidden="1">Cotización!$19:$1048576</definedName>
    <definedName name="Z_2DE05A1E_2A9D_45CF_B641_9402CFE8498D_.wvu.Rows" localSheetId="1" hidden="1">'Cotización (2)'!$42:$1048576</definedName>
    <definedName name="Z_ABCCF9B4_4F75_4F3B_AAD2_54E1C063315C_.wvu.Cols" localSheetId="0" hidden="1">#REF!</definedName>
    <definedName name="Z_ABCCF9B4_4F75_4F3B_AAD2_54E1C063315C_.wvu.Cols" localSheetId="1"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localSheetId="1" hidden="1">#REF!</definedName>
    <definedName name="Z_ABCCF9B4_4F75_4F3B_AAD2_54E1C063315C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7" i="5" l="1"/>
  <c r="H17" i="5" s="1"/>
  <c r="H18" i="5" s="1"/>
  <c r="D36" i="2" l="1"/>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c r="N19" i="2"/>
  <c r="M19" i="2"/>
  <c r="L19" i="2"/>
  <c r="I19" i="2"/>
  <c r="G19" i="2"/>
  <c r="H19" i="2" s="1"/>
  <c r="N18" i="2"/>
  <c r="M18" i="2"/>
  <c r="L18" i="2"/>
  <c r="G18" i="2"/>
  <c r="H18" i="2" s="1"/>
  <c r="H36"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Isabel Cristina Cruz Moya</author>
  </authors>
  <commentList>
    <comment ref="B17" authorId="0" shapeId="0" xr:uid="{00000000-0006-0000-0000-000001000000}">
      <text>
        <r>
          <rPr>
            <b/>
            <sz val="9"/>
            <color indexed="81"/>
            <rFont val="Tahoma"/>
            <family val="2"/>
          </rPr>
          <t>Isabel Cristina Cruz Moya:</t>
        </r>
        <r>
          <rPr>
            <sz val="9"/>
            <color indexed="81"/>
            <rFont val="Tahoma"/>
            <family val="2"/>
          </rPr>
          <t xml:space="preserve">
sugiero separar en dos ítems la cotización, dejar monitorreo y administración.
Y el segundo el soporte técnico.
Lo antterior se sugiere por cuanto en la ejecución se facilita tanto los pagos como en el evento de una adición está el desgloce de los valores 
</t>
        </r>
      </text>
    </comment>
  </commentList>
</comments>
</file>

<file path=xl/sharedStrings.xml><?xml version="1.0" encoding="utf-8"?>
<sst xmlns="http://schemas.openxmlformats.org/spreadsheetml/2006/main" count="99" uniqueCount="58">
  <si>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</si>
  <si>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</si>
  <si>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</si>
  <si>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</si>
  <si>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</si>
  <si>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</si>
  <si>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</si>
  <si>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</si>
  <si>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</si>
  <si>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</si>
  <si>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E-Mail:</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</si>
  <si>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</si>
  <si>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</si>
  <si>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</si>
  <si>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</si>
  <si>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</si>
  <si>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</si>
  <si>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</si>
  <si>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</si>
  <si>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</si>
  <si>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</si>
  <si>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</si>
  <si>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</si>
  <si>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</si>
  <si>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</si>
  <si>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</si>
  <si>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</si>
  <si>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</si>
  <si>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</si>
  <si>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</si>
  <si>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</si>
  <si>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</si>
  <si>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</si>
  <si>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</si>
  <si>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</si>
  <si>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</si>
  <si>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</si>
  <si>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</si>
  <si>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</si>
  <si>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</si>
  <si>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Ítem</t>
  </si>
  <si>
    <r>
      <rPr>
        <b/>
        <u/>
        <sz val="11"/>
        <color rgb="FF000000"/>
        <rFont val="Arial"/>
        <family val="2"/>
      </rPr>
      <t>Observaciones</t>
    </r>
    <r>
      <rPr>
        <b/>
        <sz val="12"/>
        <color rgb="FF000000"/>
        <rFont val="Arial"/>
        <family val="2"/>
      </rPr>
      <t xml:space="preserve">
</t>
    </r>
    <r>
      <rPr>
        <sz val="8"/>
        <color rgb="FF000000"/>
        <rFont val="Arial Narrow"/>
        <family val="2"/>
      </rPr>
      <t>(Por favor realice en estas casillas las observaciones que aparezcan en el momento de diligenciar la cotización)</t>
    </r>
  </si>
  <si>
    <t xml:space="preserve">Equipo especificaciones tecnicas
 </t>
  </si>
  <si>
    <t>Total</t>
  </si>
  <si>
    <t>Meses</t>
  </si>
  <si>
    <t>INSTRUCCIONES PARA EL DILIGENCIAMIENTO DEL FORMATO DE PROPUESTA ECONOMICA</t>
  </si>
  <si>
    <t xml:space="preserve">Precio total IVA Incluido
</t>
  </si>
  <si>
    <r>
      <rPr>
        <b/>
        <sz val="12"/>
        <color theme="1"/>
        <rFont val="Arial"/>
        <family val="2"/>
      </rPr>
      <t>Objeto:</t>
    </r>
    <r>
      <rPr>
        <sz val="12"/>
        <color theme="1"/>
        <rFont val="Arial"/>
        <family val="2"/>
      </rPr>
      <t xml:space="preserve"> Contratar el Monitoreo y administración de la solución de hiperconvergencia y backup de TRANSMILENIO S.A.</t>
    </r>
  </si>
  <si>
    <t xml:space="preserve">Monitoreo, gestión para todos los componentes de la solución de hiperconvergencia, servidores Dell donde se aloja las Bases de datos Oracle y librería. Ver numeral 4.1. del anexo técnico.
Soporte técnico especializado para la solución de hiperconvergencia. Ver numeral 4.2 del anexo técnico.
</t>
  </si>
  <si>
    <t>Cantidad
(Meses)</t>
  </si>
  <si>
    <t xml:space="preserve">Precio unitario mensual antes de IVA
</t>
  </si>
  <si>
    <t>Valor IVA mensual</t>
  </si>
  <si>
    <r>
      <t xml:space="preserve">• Por favor diligenciar solo las celdas en AMARILLO.
• Revisar todos los requerimientos que se exponen en el documento "Anexo Técnico" ; y formular su cotización en concordancia con este.
• Asignar precio sin incluir el IVA en las celdas de la columna </t>
    </r>
    <r>
      <rPr>
        <b/>
        <sz val="10"/>
        <color rgb="FFFF0000"/>
        <rFont val="Arial"/>
        <family val="2"/>
      </rPr>
      <t>"Precio Unitario antes de IVA"</t>
    </r>
    <r>
      <rPr>
        <sz val="10"/>
        <color theme="1"/>
        <rFont val="Arial"/>
        <family val="2"/>
      </rPr>
      <t xml:space="preserve"> para los servicios requeridos, en la columna</t>
    </r>
    <r>
      <rPr>
        <b/>
        <sz val="10"/>
        <color theme="1"/>
        <rFont val="Arial"/>
        <family val="2"/>
      </rPr>
      <t xml:space="preserve"> </t>
    </r>
    <r>
      <rPr>
        <b/>
        <sz val="10"/>
        <color rgb="FFFF0000"/>
        <rFont val="Arial"/>
        <family val="2"/>
      </rPr>
      <t>"Valor IVA mensual"</t>
    </r>
    <r>
      <rPr>
        <b/>
        <sz val="10"/>
        <color theme="1"/>
        <rFont val="Arial"/>
        <family val="2"/>
      </rPr>
      <t xml:space="preserve"> </t>
    </r>
    <r>
      <rPr>
        <sz val="10"/>
        <color theme="1"/>
        <rFont val="Arial"/>
        <family val="2"/>
      </rPr>
      <t>asignar el valor del  IVA mensual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</si>
  <si>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r>
      <t xml:space="preserve">ALCALDÍA MAYOR DE BOGOTÁ
Secretaría Distrital de Movilidad
</t>
    </r>
    <r>
      <rPr>
        <b/>
        <sz val="12"/>
        <color theme="1"/>
        <rFont val="Arial"/>
        <family val="2"/>
      </rPr>
      <t>TransMilenio</t>
    </r>
    <r>
      <rPr>
        <sz val="12"/>
        <color theme="1"/>
        <rFont val="Arial"/>
        <family val="2"/>
      </rPr>
      <t xml:space="preserve">
Dirección de TIC´s
Propuesta Economica</t>
    </r>
  </si>
  <si>
    <t>Para constancia se firma a los días _____del mes de____________ de 2020.</t>
  </si>
  <si>
    <t>PROPONENTE: ______________________________________</t>
  </si>
  <si>
    <t>REPRESENTANTE LEGAL__________________________________________</t>
  </si>
  <si>
    <t xml:space="preserve">FIRMA DEL REPRESENTANTE LEGAL DEL PROPONENTE_______________________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</si>
</sst>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_-;\-&quot;$&quot;* #,##0_-;_-&quot;$&quot;* &quot;-&quot;_-;_-@_-"/>
    <numFmt numFmtId="165" formatCode="[$-240A]d&quot; de &quot;mmmm&quot; de &quot;yyyy;@"/>
    <numFmt numFmtId="166" formatCode="&quot;$&quot;\ #,##0"/>
  </numFmts>
  <fonts count="29"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4"/>
      <color theme="1"/>
      <name val="Arial"/>
      <family val="2"/>
    </font>
    <font>
      <sz val="11"/>
      <color theme="1"/>
      <name val="Arial"/>
      <family val="2"/>
    </font>
    <font>
      <b/>
      <sz val="10"/>
      <color rgb="FFFF0000"/>
      <name val="Arial"/>
      <family val="2"/>
    </font>
    <font>
      <b/>
      <sz val="14"/>
      <color theme="1"/>
      <name val="Arial"/>
      <family val="2"/>
    </font>
    <font>
      <sz val="9"/>
      <color indexed="81"/>
      <name val="Tahoma"/>
      <family val="2"/>
    </font>
    <font>
      <b/>
      <sz val="9"/>
      <color indexed="81"/>
      <name val="Tahoma"/>
      <family val="2"/>
    </font>
    <font>
      <sz val="11"/>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FFF"/>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auto="1"/>
      </top>
      <bottom style="thin">
        <color auto="1"/>
      </bottom>
      <diagonal/>
    </border>
  </borders>
  <cellStyleXfs count="4">
    <xf numFmtId="0" fontId="0" fillId="0" borderId="0"/>
    <xf numFmtId="9" fontId="1" fillId="0" borderId="0" applyFont="0" applyFill="0" applyBorder="0" applyAlignment="0" applyProtection="0"/>
    <xf numFmtId="0" fontId="6" fillId="0" borderId="0" applyNumberFormat="0" applyFill="0" applyBorder="0" applyAlignment="0" applyProtection="0"/>
    <xf numFmtId="164" fontId="1" fillId="0" borderId="0" applyFont="0" applyFill="0" applyBorder="0" applyAlignment="0" applyProtection="0"/>
  </cellStyleXfs>
  <cellXfs count="143">
    <xf numFmtId="0" fontId="0" fillId="0" borderId="0" xfId="0"/>
    <xf numFmtId="0" fontId="2" fillId="0" borderId="0" xfId="0" applyFont="1" applyAlignment="1" applyProtection="1">
      <alignment vertical="center" wrapText="1"/>
    </xf>
    <xf numFmtId="0" fontId="2" fillId="0" borderId="0" xfId="0" applyFont="1" applyAlignment="1" applyProtection="1">
      <alignment horizontal="justify" vertical="center" wrapText="1"/>
    </xf>
    <xf numFmtId="0" fontId="2" fillId="0" borderId="0" xfId="0" applyFont="1" applyBorder="1" applyAlignment="1" applyProtection="1">
      <alignment vertical="center" wrapText="1"/>
    </xf>
    <xf numFmtId="0" fontId="2" fillId="0" borderId="0" xfId="0" applyFont="1" applyBorder="1" applyAlignment="1" applyProtection="1">
      <alignment horizontal="justify" vertical="center" wrapText="1"/>
    </xf>
    <xf numFmtId="0" fontId="3" fillId="0" borderId="0" xfId="0" applyFont="1" applyFill="1" applyBorder="1" applyAlignment="1" applyProtection="1">
      <alignment horizontal="center" vertical="center" wrapText="1"/>
    </xf>
    <xf numFmtId="0" fontId="5" fillId="0" borderId="1" xfId="0" applyFont="1" applyFill="1" applyBorder="1" applyAlignment="1" applyProtection="1">
      <alignment vertical="center" wrapText="1"/>
    </xf>
    <xf numFmtId="0" fontId="2" fillId="0" borderId="1" xfId="0" applyFont="1" applyFill="1" applyBorder="1" applyAlignment="1" applyProtection="1">
      <alignment horizontal="justify" vertical="center" wrapText="1"/>
    </xf>
    <xf numFmtId="0" fontId="2" fillId="0" borderId="1" xfId="0" applyFont="1" applyFill="1" applyBorder="1" applyAlignment="1" applyProtection="1">
      <alignment vertical="center" wrapText="1"/>
    </xf>
    <xf numFmtId="0" fontId="2" fillId="0" borderId="4" xfId="0" applyFont="1" applyFill="1" applyBorder="1" applyAlignment="1" applyProtection="1">
      <alignment horizontal="justify" vertical="center" wrapText="1"/>
    </xf>
    <xf numFmtId="0" fontId="0" fillId="0" borderId="0" xfId="0" applyAlignment="1">
      <alignment vertical="center"/>
    </xf>
    <xf numFmtId="0" fontId="2" fillId="0" borderId="0" xfId="0" applyFont="1" applyFill="1" applyBorder="1" applyAlignment="1" applyProtection="1">
      <alignment vertical="center" wrapText="1"/>
    </xf>
    <xf numFmtId="0" fontId="2" fillId="0" borderId="0" xfId="0" applyFont="1" applyFill="1" applyBorder="1" applyAlignment="1" applyProtection="1">
      <alignment horizontal="justify" vertical="center" wrapText="1"/>
    </xf>
    <xf numFmtId="0" fontId="2" fillId="0" borderId="0" xfId="0" applyFont="1" applyFill="1" applyBorder="1" applyAlignment="1" applyProtection="1">
      <alignment horizontal="left" vertical="center" wrapText="1"/>
    </xf>
    <xf numFmtId="0" fontId="2" fillId="0" borderId="0" xfId="0" applyNumberFormat="1" applyFont="1" applyBorder="1" applyAlignment="1" applyProtection="1">
      <alignment horizontal="left" vertical="center" wrapText="1"/>
    </xf>
    <xf numFmtId="0" fontId="3" fillId="0" borderId="1" xfId="0" applyNumberFormat="1" applyFont="1" applyBorder="1" applyAlignment="1" applyProtection="1">
      <alignment horizontal="center" vertical="center" wrapText="1"/>
    </xf>
    <xf numFmtId="0" fontId="3" fillId="3" borderId="14" xfId="0" applyFont="1" applyFill="1" applyBorder="1" applyAlignment="1" applyProtection="1">
      <alignment horizontal="center" vertical="center" wrapText="1"/>
    </xf>
    <xf numFmtId="0" fontId="3" fillId="3" borderId="15" xfId="0" applyFont="1" applyFill="1" applyBorder="1" applyAlignment="1" applyProtection="1">
      <alignment horizontal="center" vertical="center" wrapText="1"/>
    </xf>
    <xf numFmtId="0" fontId="11" fillId="3" borderId="14" xfId="0" applyFont="1" applyFill="1" applyBorder="1" applyAlignment="1" applyProtection="1">
      <alignment horizontal="center" vertical="center" wrapText="1"/>
    </xf>
    <xf numFmtId="0" fontId="14" fillId="3" borderId="15" xfId="0" applyFont="1" applyFill="1" applyBorder="1" applyAlignment="1" applyProtection="1">
      <alignment horizontal="center" vertical="center" wrapText="1"/>
    </xf>
    <xf numFmtId="0" fontId="14" fillId="3" borderId="15" xfId="0" applyFont="1" applyFill="1" applyBorder="1" applyAlignment="1" applyProtection="1">
      <alignment horizontal="justify" vertical="center" wrapText="1"/>
    </xf>
    <xf numFmtId="0" fontId="2" fillId="0" borderId="0" xfId="0" applyFont="1" applyAlignment="1" applyProtection="1">
      <alignment wrapText="1"/>
    </xf>
    <xf numFmtId="0" fontId="2" fillId="0" borderId="16" xfId="0" applyFont="1" applyFill="1" applyBorder="1" applyAlignment="1" applyProtection="1">
      <alignment horizontal="center" vertical="center"/>
    </xf>
    <xf numFmtId="0" fontId="17" fillId="0" borderId="16" xfId="0" applyFont="1" applyFill="1" applyBorder="1" applyAlignment="1" applyProtection="1">
      <alignment horizontal="center" vertical="center" wrapText="1"/>
    </xf>
    <xf numFmtId="0" fontId="2" fillId="0" borderId="17" xfId="0" applyFont="1" applyFill="1" applyBorder="1" applyAlignment="1" applyProtection="1">
      <alignment horizontal="center" vertical="center"/>
    </xf>
    <xf numFmtId="3" fontId="17" fillId="0" borderId="4" xfId="0" applyNumberFormat="1" applyFont="1" applyFill="1" applyBorder="1" applyAlignment="1" applyProtection="1">
      <alignment horizontal="center" vertical="center" wrapText="1"/>
    </xf>
    <xf numFmtId="9" fontId="2" fillId="4" borderId="4" xfId="1" applyFont="1" applyFill="1" applyBorder="1" applyAlignment="1" applyProtection="1">
      <alignment horizontal="center" vertical="center" wrapText="1"/>
      <protection locked="0"/>
    </xf>
    <xf numFmtId="166" fontId="2" fillId="4" borderId="4" xfId="0" applyNumberFormat="1" applyFont="1" applyFill="1" applyBorder="1" applyAlignment="1" applyProtection="1">
      <alignment horizontal="right" vertical="center" wrapText="1"/>
      <protection locked="0"/>
    </xf>
    <xf numFmtId="166" fontId="2" fillId="0" borderId="4" xfId="0" applyNumberFormat="1" applyFont="1" applyFill="1" applyBorder="1" applyAlignment="1" applyProtection="1">
      <alignment horizontal="right" vertical="center" wrapText="1"/>
    </xf>
    <xf numFmtId="166" fontId="2" fillId="0" borderId="17" xfId="0" applyNumberFormat="1" applyFont="1" applyBorder="1" applyAlignment="1" applyProtection="1">
      <alignment horizontal="right" vertical="center" wrapText="1"/>
    </xf>
    <xf numFmtId="0" fontId="2" fillId="0" borderId="4" xfId="0" applyFont="1" applyBorder="1" applyAlignment="1" applyProtection="1">
      <alignment wrapText="1"/>
    </xf>
    <xf numFmtId="0" fontId="2" fillId="0" borderId="18" xfId="0" applyFont="1" applyFill="1" applyBorder="1" applyAlignment="1" applyProtection="1">
      <alignment horizontal="center" vertical="center"/>
    </xf>
    <xf numFmtId="0" fontId="17" fillId="0" borderId="18"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xf>
    <xf numFmtId="3" fontId="17" fillId="0" borderId="2" xfId="0" applyNumberFormat="1" applyFont="1" applyFill="1" applyBorder="1" applyAlignment="1" applyProtection="1">
      <alignment horizontal="center" vertical="center" wrapText="1"/>
    </xf>
    <xf numFmtId="9" fontId="2" fillId="4" borderId="1" xfId="1" applyFont="1" applyFill="1" applyBorder="1" applyAlignment="1" applyProtection="1">
      <alignment horizontal="center" vertical="center" wrapText="1"/>
      <protection locked="0"/>
    </xf>
    <xf numFmtId="166" fontId="2" fillId="4" borderId="1" xfId="0" applyNumberFormat="1" applyFont="1" applyFill="1" applyBorder="1" applyAlignment="1" applyProtection="1">
      <alignment horizontal="right" vertical="center" wrapText="1"/>
      <protection locked="0"/>
    </xf>
    <xf numFmtId="166" fontId="2" fillId="0" borderId="1" xfId="0" applyNumberFormat="1" applyFont="1" applyFill="1" applyBorder="1" applyAlignment="1" applyProtection="1">
      <alignment horizontal="right" vertical="center" wrapText="1"/>
    </xf>
    <xf numFmtId="166" fontId="2" fillId="0" borderId="2" xfId="0" applyNumberFormat="1" applyFont="1" applyBorder="1" applyAlignment="1" applyProtection="1">
      <alignment horizontal="right" vertical="center" wrapText="1"/>
    </xf>
    <xf numFmtId="0" fontId="18" fillId="0" borderId="1" xfId="0" applyFont="1" applyBorder="1" applyAlignment="1" applyProtection="1">
      <alignment horizontal="center" vertical="center" wrapText="1"/>
    </xf>
    <xf numFmtId="0" fontId="2" fillId="0" borderId="19" xfId="0" applyFont="1" applyFill="1" applyBorder="1" applyAlignment="1" applyProtection="1">
      <alignment horizontal="center" vertical="center"/>
    </xf>
    <xf numFmtId="0" fontId="17" fillId="0" borderId="19" xfId="0" applyFont="1" applyFill="1" applyBorder="1" applyAlignment="1" applyProtection="1">
      <alignment horizontal="center" vertical="center" wrapText="1"/>
    </xf>
    <xf numFmtId="0" fontId="2" fillId="0" borderId="20" xfId="0" applyFont="1" applyFill="1" applyBorder="1" applyAlignment="1" applyProtection="1">
      <alignment horizontal="center" vertical="center"/>
    </xf>
    <xf numFmtId="3" fontId="17" fillId="0" borderId="20" xfId="0" applyNumberFormat="1" applyFont="1" applyFill="1" applyBorder="1" applyAlignment="1" applyProtection="1">
      <alignment horizontal="center" vertical="center" wrapText="1"/>
    </xf>
    <xf numFmtId="9" fontId="2" fillId="4" borderId="19" xfId="1" applyFont="1" applyFill="1" applyBorder="1" applyAlignment="1" applyProtection="1">
      <alignment horizontal="center" vertical="center" wrapText="1"/>
      <protection locked="0"/>
    </xf>
    <xf numFmtId="166" fontId="2" fillId="4" borderId="19" xfId="0" applyNumberFormat="1" applyFont="1" applyFill="1" applyBorder="1" applyAlignment="1" applyProtection="1">
      <alignment horizontal="right" vertical="center" wrapText="1"/>
      <protection locked="0"/>
    </xf>
    <xf numFmtId="166" fontId="2" fillId="0" borderId="18" xfId="0" applyNumberFormat="1" applyFont="1" applyFill="1" applyBorder="1" applyAlignment="1" applyProtection="1">
      <alignment horizontal="right" vertical="center" wrapText="1"/>
    </xf>
    <xf numFmtId="166" fontId="2" fillId="0" borderId="5" xfId="0" applyNumberFormat="1" applyFont="1" applyBorder="1" applyAlignment="1" applyProtection="1">
      <alignment horizontal="right" vertical="center" wrapText="1"/>
    </xf>
    <xf numFmtId="0" fontId="18" fillId="0" borderId="19" xfId="0" applyFont="1" applyBorder="1" applyAlignment="1" applyProtection="1">
      <alignment horizontal="center" vertical="center" wrapText="1"/>
    </xf>
    <xf numFmtId="0" fontId="2" fillId="0" borderId="21" xfId="0" applyFont="1" applyFill="1" applyBorder="1" applyAlignment="1" applyProtection="1">
      <alignment horizontal="center" vertical="center"/>
    </xf>
    <xf numFmtId="0" fontId="17" fillId="0" borderId="21" xfId="0" applyFont="1" applyFill="1" applyBorder="1" applyAlignment="1" applyProtection="1">
      <alignment horizontal="center" vertical="center"/>
    </xf>
    <xf numFmtId="0" fontId="2" fillId="0" borderId="22" xfId="0" applyFont="1" applyFill="1" applyBorder="1" applyAlignment="1" applyProtection="1">
      <alignment horizontal="center" vertical="center"/>
    </xf>
    <xf numFmtId="9" fontId="2" fillId="4" borderId="23" xfId="1" applyFont="1" applyFill="1" applyBorder="1" applyAlignment="1" applyProtection="1">
      <alignment horizontal="center" vertical="center" wrapText="1"/>
      <protection locked="0"/>
    </xf>
    <xf numFmtId="166" fontId="2" fillId="4" borderId="23" xfId="0" applyNumberFormat="1" applyFont="1" applyFill="1" applyBorder="1" applyAlignment="1" applyProtection="1">
      <alignment horizontal="right" vertical="center" wrapText="1"/>
      <protection locked="0"/>
    </xf>
    <xf numFmtId="166" fontId="2" fillId="0" borderId="23" xfId="0" applyNumberFormat="1" applyFont="1" applyFill="1" applyBorder="1" applyAlignment="1" applyProtection="1">
      <alignment horizontal="right" vertical="center" wrapText="1"/>
    </xf>
    <xf numFmtId="166" fontId="2" fillId="0" borderId="22" xfId="0" applyNumberFormat="1" applyFont="1" applyBorder="1" applyAlignment="1" applyProtection="1">
      <alignment horizontal="right" vertical="center" wrapText="1"/>
    </xf>
    <xf numFmtId="0" fontId="2" fillId="0" borderId="23" xfId="0" applyFont="1" applyBorder="1" applyAlignment="1" applyProtection="1">
      <alignment wrapText="1"/>
    </xf>
    <xf numFmtId="0" fontId="17" fillId="0" borderId="18" xfId="0" applyFont="1" applyFill="1" applyBorder="1" applyAlignment="1" applyProtection="1">
      <alignment horizontal="center" vertical="center"/>
    </xf>
    <xf numFmtId="0" fontId="2" fillId="0" borderId="1" xfId="0" applyFont="1" applyBorder="1" applyAlignment="1" applyProtection="1">
      <alignment wrapText="1"/>
    </xf>
    <xf numFmtId="0" fontId="2" fillId="0" borderId="5" xfId="0" applyFont="1" applyFill="1" applyBorder="1" applyAlignment="1" applyProtection="1">
      <alignment horizontal="center" vertical="center"/>
    </xf>
    <xf numFmtId="9" fontId="2" fillId="4" borderId="18" xfId="1" applyFont="1" applyFill="1" applyBorder="1" applyAlignment="1" applyProtection="1">
      <alignment horizontal="center" vertical="center" wrapText="1"/>
      <protection locked="0"/>
    </xf>
    <xf numFmtId="166"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pplyProtection="1">
      <alignment wrapText="1"/>
    </xf>
    <xf numFmtId="0" fontId="17" fillId="0" borderId="19" xfId="0" applyFont="1" applyFill="1" applyBorder="1" applyAlignment="1" applyProtection="1">
      <alignment horizontal="center" vertical="center"/>
    </xf>
    <xf numFmtId="166" fontId="2" fillId="0" borderId="19" xfId="0" applyNumberFormat="1" applyFont="1" applyFill="1" applyBorder="1" applyAlignment="1" applyProtection="1">
      <alignment horizontal="right" vertical="center" wrapText="1"/>
    </xf>
    <xf numFmtId="166" fontId="2" fillId="0" borderId="20" xfId="0" applyNumberFormat="1" applyFont="1" applyBorder="1" applyAlignment="1" applyProtection="1">
      <alignment horizontal="right" vertical="center" wrapText="1"/>
    </xf>
    <xf numFmtId="0" fontId="2" fillId="0" borderId="19" xfId="0" applyFont="1" applyBorder="1" applyAlignment="1" applyProtection="1">
      <alignment wrapText="1"/>
    </xf>
    <xf numFmtId="0" fontId="17" fillId="0" borderId="16" xfId="0" applyFont="1" applyFill="1" applyBorder="1" applyAlignment="1" applyProtection="1">
      <alignment horizontal="center" vertical="center"/>
    </xf>
    <xf numFmtId="0" fontId="2" fillId="0" borderId="1" xfId="0" applyFont="1" applyFill="1" applyBorder="1" applyAlignment="1" applyProtection="1">
      <alignment horizontal="center" vertical="center"/>
    </xf>
    <xf numFmtId="0" fontId="17" fillId="0" borderId="1" xfId="0" applyFont="1" applyFill="1" applyBorder="1" applyAlignment="1" applyProtection="1">
      <alignment horizontal="center" vertical="center"/>
    </xf>
    <xf numFmtId="3" fontId="3" fillId="0" borderId="4" xfId="0" applyNumberFormat="1" applyFont="1" applyBorder="1" applyAlignment="1" applyProtection="1">
      <alignment horizontal="center" vertical="center" wrapText="1"/>
    </xf>
    <xf numFmtId="166" fontId="3" fillId="0" borderId="24" xfId="0" applyNumberFormat="1" applyFont="1" applyFill="1" applyBorder="1" applyAlignment="1" applyProtection="1">
      <alignment horizontal="right" vertical="center" wrapText="1"/>
    </xf>
    <xf numFmtId="0" fontId="2" fillId="0" borderId="5" xfId="0" applyFont="1" applyBorder="1" applyAlignment="1" applyProtection="1">
      <alignment wrapText="1"/>
    </xf>
    <xf numFmtId="0" fontId="2" fillId="0" borderId="0" xfId="0" applyFont="1" applyBorder="1" applyAlignment="1" applyProtection="1">
      <alignment wrapText="1"/>
    </xf>
    <xf numFmtId="0" fontId="3" fillId="0" borderId="0" xfId="0" applyFont="1" applyBorder="1" applyAlignment="1" applyProtection="1">
      <alignment vertical="center" wrapText="1"/>
    </xf>
    <xf numFmtId="0" fontId="2" fillId="0" borderId="0" xfId="0" applyFont="1" applyAlignment="1" applyProtection="1">
      <alignment vertical="top" wrapText="1"/>
    </xf>
    <xf numFmtId="0" fontId="2" fillId="0" borderId="0" xfId="0" applyFont="1" applyAlignment="1" applyProtection="1">
      <alignment horizontal="justify" wrapText="1"/>
    </xf>
    <xf numFmtId="0" fontId="22" fillId="0" borderId="0" xfId="0" applyFont="1" applyAlignment="1" applyProtection="1">
      <alignment vertical="center" wrapText="1"/>
    </xf>
    <xf numFmtId="0" fontId="14" fillId="3" borderId="1" xfId="0" applyFont="1" applyFill="1" applyBorder="1" applyAlignment="1" applyProtection="1">
      <alignment horizontal="center" vertical="center" wrapText="1"/>
    </xf>
    <xf numFmtId="0" fontId="23" fillId="0" borderId="1" xfId="0" applyFont="1" applyFill="1" applyBorder="1" applyAlignment="1" applyProtection="1">
      <alignment horizontal="justify" vertical="center" wrapText="1"/>
    </xf>
    <xf numFmtId="165" fontId="23" fillId="2" borderId="3" xfId="0" applyNumberFormat="1" applyFont="1" applyFill="1" applyBorder="1" applyAlignment="1" applyProtection="1">
      <alignment horizontal="center" vertical="center"/>
      <protection locked="0"/>
    </xf>
    <xf numFmtId="0" fontId="23" fillId="0" borderId="4" xfId="0" applyFont="1" applyFill="1" applyBorder="1" applyAlignment="1" applyProtection="1">
      <alignment horizontal="justify" vertical="center" wrapText="1"/>
    </xf>
    <xf numFmtId="166" fontId="2" fillId="0" borderId="0" xfId="0" applyNumberFormat="1" applyFont="1" applyAlignment="1" applyProtection="1">
      <alignment vertical="center" wrapText="1"/>
    </xf>
    <xf numFmtId="0" fontId="3" fillId="0" borderId="1" xfId="0" applyFont="1" applyFill="1" applyBorder="1" applyAlignment="1" applyProtection="1">
      <alignment horizontal="center" vertical="center"/>
    </xf>
    <xf numFmtId="166" fontId="3" fillId="0" borderId="1" xfId="0" applyNumberFormat="1" applyFont="1" applyFill="1" applyBorder="1" applyAlignment="1" applyProtection="1">
      <alignment horizontal="right" vertical="center" wrapText="1"/>
    </xf>
    <xf numFmtId="0" fontId="3" fillId="0" borderId="1" xfId="0" applyFont="1" applyBorder="1" applyAlignment="1" applyProtection="1">
      <alignment vertical="center" wrapText="1"/>
    </xf>
    <xf numFmtId="166" fontId="3" fillId="0" borderId="0" xfId="0" applyNumberFormat="1" applyFont="1" applyAlignment="1" applyProtection="1">
      <alignment vertical="center" wrapText="1"/>
    </xf>
    <xf numFmtId="0" fontId="3" fillId="0" borderId="0" xfId="0" applyFont="1" applyAlignment="1" applyProtection="1">
      <alignment vertical="center" wrapText="1"/>
    </xf>
    <xf numFmtId="0" fontId="23" fillId="0" borderId="2" xfId="0" applyFont="1" applyFill="1" applyBorder="1" applyAlignment="1" applyProtection="1">
      <alignment horizontal="justify" vertical="center" wrapText="1"/>
    </xf>
    <xf numFmtId="0" fontId="23" fillId="2" borderId="3" xfId="0" applyFont="1" applyFill="1" applyBorder="1" applyAlignment="1" applyProtection="1">
      <alignment horizontal="center" vertical="center"/>
      <protection locked="0"/>
    </xf>
    <xf numFmtId="0" fontId="6" fillId="2" borderId="3" xfId="2" applyFont="1" applyFill="1" applyBorder="1" applyAlignment="1" applyProtection="1">
      <alignment horizontal="center" vertical="center"/>
      <protection locked="0"/>
    </xf>
    <xf numFmtId="0" fontId="3" fillId="3" borderId="1" xfId="0" applyFont="1" applyFill="1" applyBorder="1" applyAlignment="1" applyProtection="1">
      <alignment horizontal="center" vertical="center" wrapText="1"/>
    </xf>
    <xf numFmtId="166" fontId="2" fillId="0" borderId="1" xfId="0" applyNumberFormat="1" applyFont="1" applyFill="1" applyBorder="1" applyAlignment="1" applyProtection="1">
      <alignment vertical="center" wrapText="1"/>
    </xf>
    <xf numFmtId="166" fontId="18" fillId="0" borderId="1" xfId="0" applyNumberFormat="1" applyFont="1" applyBorder="1" applyAlignment="1" applyProtection="1">
      <alignment vertical="center" wrapText="1"/>
    </xf>
    <xf numFmtId="0" fontId="25" fillId="0" borderId="1" xfId="0" applyNumberFormat="1" applyFont="1" applyBorder="1" applyAlignment="1" applyProtection="1">
      <alignment horizontal="center" vertical="center" wrapText="1"/>
    </xf>
    <xf numFmtId="0" fontId="14" fillId="5" borderId="25" xfId="0" applyFont="1" applyFill="1" applyBorder="1" applyAlignment="1">
      <alignment vertical="center" wrapText="1"/>
    </xf>
    <xf numFmtId="0" fontId="14" fillId="5" borderId="3" xfId="0" applyFont="1" applyFill="1" applyBorder="1" applyAlignment="1">
      <alignment vertical="center" wrapText="1"/>
    </xf>
    <xf numFmtId="166" fontId="2" fillId="0" borderId="1" xfId="0" applyNumberFormat="1" applyFont="1" applyFill="1" applyBorder="1" applyAlignment="1" applyProtection="1">
      <alignment horizontal="center" vertical="center" wrapText="1"/>
    </xf>
    <xf numFmtId="164" fontId="2" fillId="0" borderId="1" xfId="3" applyFont="1" applyFill="1" applyBorder="1" applyAlignment="1" applyProtection="1">
      <alignment horizontal="center" vertical="center" wrapText="1"/>
    </xf>
    <xf numFmtId="0" fontId="28" fillId="0" borderId="7" xfId="0" applyFont="1" applyFill="1" applyBorder="1" applyAlignment="1">
      <alignment horizontal="center" vertical="center" wrapText="1"/>
    </xf>
    <xf numFmtId="0" fontId="11" fillId="0" borderId="0" xfId="0" applyFont="1" applyAlignment="1">
      <alignment vertical="center"/>
    </xf>
    <xf numFmtId="0" fontId="2" fillId="0" borderId="0" xfId="0" applyFont="1" applyBorder="1" applyAlignment="1" applyProtection="1">
      <alignment horizontal="center" vertical="center" wrapText="1"/>
    </xf>
    <xf numFmtId="0" fontId="2" fillId="0" borderId="0" xfId="0" applyFont="1" applyAlignment="1" applyProtection="1">
      <alignment horizontal="center" vertical="center" wrapText="1"/>
    </xf>
    <xf numFmtId="0" fontId="2" fillId="2" borderId="1" xfId="0" applyFont="1" applyFill="1" applyBorder="1" applyAlignment="1" applyProtection="1">
      <alignment horizontal="left" vertical="center" wrapText="1"/>
    </xf>
    <xf numFmtId="0" fontId="23" fillId="2" borderId="2" xfId="0" applyFont="1" applyFill="1" applyBorder="1" applyAlignment="1" applyProtection="1">
      <alignment horizontal="center" vertical="center"/>
      <protection locked="0"/>
    </xf>
    <xf numFmtId="0" fontId="23" fillId="2" borderId="3" xfId="0"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6" fillId="2" borderId="3" xfId="2" applyFont="1" applyFill="1" applyBorder="1" applyAlignment="1" applyProtection="1">
      <alignment horizontal="center" vertical="center"/>
      <protection locked="0"/>
    </xf>
    <xf numFmtId="0" fontId="3" fillId="3" borderId="1" xfId="0" applyFont="1" applyFill="1" applyBorder="1" applyAlignment="1" applyProtection="1">
      <alignment horizontal="center" vertical="center" wrapText="1"/>
    </xf>
    <xf numFmtId="0" fontId="20" fillId="0" borderId="1" xfId="0" applyNumberFormat="1" applyFont="1" applyBorder="1" applyAlignment="1" applyProtection="1">
      <alignment horizontal="left" vertical="center" wrapText="1"/>
    </xf>
    <xf numFmtId="0" fontId="3" fillId="0" borderId="2" xfId="0" applyNumberFormat="1" applyFont="1" applyBorder="1" applyAlignment="1" applyProtection="1">
      <alignment horizontal="center" vertical="center" wrapText="1"/>
    </xf>
    <xf numFmtId="0" fontId="3" fillId="0" borderId="3" xfId="0" applyNumberFormat="1" applyFont="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25"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28" fillId="0" borderId="2" xfId="0" applyFont="1" applyFill="1" applyBorder="1" applyAlignment="1">
      <alignment horizontal="left" vertical="center" wrapText="1"/>
    </xf>
    <xf numFmtId="0" fontId="28" fillId="0" borderId="25" xfId="0" applyFont="1" applyFill="1" applyBorder="1" applyAlignment="1">
      <alignment horizontal="left" vertical="center" wrapText="1"/>
    </xf>
    <xf numFmtId="0" fontId="28" fillId="0" borderId="3" xfId="0" applyFont="1" applyFill="1" applyBorder="1" applyAlignment="1">
      <alignment horizontal="left" vertical="center" wrapText="1"/>
    </xf>
    <xf numFmtId="0" fontId="14" fillId="5" borderId="2" xfId="0" applyFont="1" applyFill="1" applyBorder="1" applyAlignment="1">
      <alignment horizontal="center" vertical="center" wrapText="1"/>
    </xf>
    <xf numFmtId="0" fontId="14" fillId="5" borderId="25" xfId="0" applyFont="1" applyFill="1" applyBorder="1" applyAlignment="1">
      <alignment horizontal="center" vertical="center" wrapText="1"/>
    </xf>
    <xf numFmtId="0" fontId="23" fillId="0" borderId="0" xfId="0" applyFont="1" applyAlignment="1">
      <alignment horizontal="center" vertical="center"/>
    </xf>
    <xf numFmtId="0" fontId="20" fillId="0" borderId="1" xfId="0" applyFont="1" applyBorder="1" applyAlignment="1" applyProtection="1">
      <alignment horizontal="justify" vertical="center" wrapText="1"/>
    </xf>
    <xf numFmtId="0" fontId="21" fillId="0" borderId="1" xfId="0" applyFont="1" applyBorder="1" applyAlignment="1" applyProtection="1">
      <alignment horizontal="center" vertical="center" wrapText="1"/>
    </xf>
    <xf numFmtId="0" fontId="7" fillId="0" borderId="8" xfId="0" applyNumberFormat="1" applyFont="1" applyBorder="1" applyAlignment="1" applyProtection="1">
      <alignment horizontal="left" vertical="center" wrapText="1"/>
    </xf>
    <xf numFmtId="0" fontId="7" fillId="0" borderId="9" xfId="0" applyNumberFormat="1" applyFont="1" applyBorder="1" applyAlignment="1" applyProtection="1">
      <alignment horizontal="left" vertical="center" wrapText="1"/>
    </xf>
    <xf numFmtId="0" fontId="7" fillId="0" borderId="10" xfId="0" applyNumberFormat="1" applyFont="1" applyBorder="1" applyAlignment="1" applyProtection="1">
      <alignment horizontal="left" vertical="center" wrapText="1"/>
    </xf>
    <xf numFmtId="0" fontId="7" fillId="0" borderId="11" xfId="0" applyNumberFormat="1" applyFont="1" applyBorder="1" applyAlignment="1" applyProtection="1">
      <alignment horizontal="left" vertical="center" wrapText="1"/>
    </xf>
    <xf numFmtId="0" fontId="7" fillId="0" borderId="12" xfId="0" applyNumberFormat="1" applyFont="1" applyBorder="1" applyAlignment="1" applyProtection="1">
      <alignment horizontal="left" vertical="center" wrapText="1"/>
    </xf>
    <xf numFmtId="0" fontId="7" fillId="0" borderId="13" xfId="0" applyNumberFormat="1" applyFont="1" applyBorder="1" applyAlignment="1" applyProtection="1">
      <alignment horizontal="left" vertical="center" wrapText="1"/>
    </xf>
    <xf numFmtId="0" fontId="2" fillId="0" borderId="0" xfId="0" applyFont="1" applyBorder="1" applyAlignment="1" applyProtection="1">
      <alignment horizontal="center" wrapText="1"/>
    </xf>
    <xf numFmtId="0" fontId="19" fillId="0" borderId="4" xfId="0" applyFont="1" applyBorder="1" applyAlignment="1" applyProtection="1">
      <alignment horizontal="right" vertical="center"/>
    </xf>
    <xf numFmtId="0" fontId="3" fillId="0" borderId="1" xfId="0" applyFont="1" applyFill="1" applyBorder="1" applyAlignment="1" applyProtection="1">
      <alignment horizontal="left" vertical="center" wrapText="1"/>
    </xf>
    <xf numFmtId="0" fontId="10" fillId="0" borderId="5" xfId="0" applyFont="1" applyBorder="1" applyAlignment="1" applyProtection="1">
      <alignment vertical="center" wrapText="1"/>
    </xf>
    <xf numFmtId="0" fontId="10" fillId="0" borderId="6" xfId="0" applyFont="1" applyBorder="1" applyAlignment="1" applyProtection="1">
      <alignment vertical="center" wrapText="1"/>
    </xf>
    <xf numFmtId="0" fontId="10" fillId="0" borderId="7" xfId="0" applyFont="1" applyBorder="1" applyAlignment="1" applyProtection="1">
      <alignment vertical="center" wrapText="1"/>
    </xf>
    <xf numFmtId="0" fontId="3" fillId="2" borderId="1"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5" fontId="2" fillId="2" borderId="2" xfId="0" applyNumberFormat="1" applyFont="1" applyFill="1" applyBorder="1" applyAlignment="1" applyProtection="1">
      <alignment horizontal="center" vertical="center"/>
      <protection locked="0"/>
    </xf>
    <xf numFmtId="165" fontId="2" fillId="2" borderId="3" xfId="0" applyNumberFormat="1" applyFont="1"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7" fillId="0" borderId="1" xfId="0" applyNumberFormat="1" applyFont="1" applyBorder="1" applyAlignment="1" applyProtection="1">
      <alignment horizontal="left" vertical="center" wrapText="1"/>
    </xf>
  </cellXfs>
  <cellStyles count="4">
    <cellStyle name="Hipervínculo" xfId="2" builtinId="8"/>
    <cellStyle name="Moneda [0]" xfId="3" builtinId="7"/>
    <cellStyle name="Normal" xfId="0" builtinId="0"/>
    <cellStyle name="Porcentaje" xfId="1" builtinId="5"/>
  </cellStyles>
  <dxfs count="4">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rgb="FF9C0006"/>
      </font>
      <fill>
        <patternFill>
          <bgColor rgb="FFFFC7CE"/>
        </patternFill>
      </fill>
      <border>
        <left style="thin">
          <color auto="1"/>
        </left>
        <right style="thin">
          <color auto="1"/>
        </right>
        <top style="thin">
          <color auto="1"/>
        </top>
        <bottom style="thin">
          <color auto="1"/>
        </bottom>
      </border>
    </dxf>
    <dxf>
      <font>
        <color theme="0"/>
      </font>
    </dxf>
  </dxfs>
  <tableStyles count="0" defaultTableStyle="TableStyleMedium2" defaultPivotStyle="PivotStyleLight16"/>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57151</xdr:colOff>
      <xdr:row>0</xdr:row>
      <xdr:rowOff>76201</xdr:rowOff>
    </xdr:from>
    <xdr:to>
      <xdr:col>0</xdr:col>
      <xdr:colOff>1162050</xdr:colOff>
      <xdr:row>3</xdr:row>
      <xdr:rowOff>38101</xdr:rowOff>
    </xdr:to>
    <xdr:pic>
      <xdr:nvPicPr>
        <xdr:cNvPr id="2" name="Imagen 1">
          <a:extLst>
            <a:ext uri="{FF2B5EF4-FFF2-40B4-BE49-F238E27FC236}">
              <a16:creationId xmlns:a16="http://schemas.microsoft.com/office/drawing/2014/main" id="{00000000-0008-0000-01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57151" y="76201"/>
          <a:ext cx="1104899" cy="104775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Q23"/>
  <sheetViews>
    <sheetView showGridLines="0" tabSelected="1" topLeftCell="A10" zoomScale="70" zoomScaleNormal="70" zoomScaleSheetLayoutView="90" workbookViewId="0">
      <selection activeCell="D24" sqref="D24"/>
    </sheetView>
  </sheetViews>
  <sheetFormatPr baseColWidth="10" defaultColWidth="0" defaultRowHeight="15" x14ac:dyDescent="0.25"/>
  <cols>
    <col min="1" max="1" width="18.5703125" style="1" customWidth="1"/>
    <col min="2" max="2" width="35.5703125" style="1" customWidth="1"/>
    <col min="3" max="4" width="35.5703125" style="2" customWidth="1"/>
    <col min="5" max="5" width="18.28515625" style="2" customWidth="1"/>
    <col min="6" max="7" width="18.28515625" style="1" customWidth="1"/>
    <col min="8" max="8" width="24.5703125" style="1" customWidth="1"/>
    <col min="9" max="9" width="36.28515625" style="1" customWidth="1"/>
    <col min="10" max="10" width="10.85546875" style="1" customWidth="1"/>
    <col min="11" max="11" width="14.7109375" style="1" hidden="1" customWidth="1"/>
    <col min="12" max="17" width="16" style="1" hidden="1" customWidth="1"/>
    <col min="18" max="16384" width="11.42578125" style="1" hidden="1"/>
  </cols>
  <sheetData>
    <row r="1" spans="1:12" s="77" customFormat="1" ht="28.5" customHeight="1" x14ac:dyDescent="0.25">
      <c r="A1" s="102" t="s">
        <v>53</v>
      </c>
      <c r="B1" s="102"/>
      <c r="C1" s="102"/>
      <c r="D1" s="102"/>
      <c r="E1" s="102"/>
      <c r="F1" s="102"/>
      <c r="G1" s="102"/>
      <c r="H1" s="102"/>
      <c r="I1" s="102"/>
    </row>
    <row r="2" spans="1:12" s="77" customFormat="1" ht="28.5" customHeight="1" x14ac:dyDescent="0.25">
      <c r="A2" s="102"/>
      <c r="B2" s="102"/>
      <c r="C2" s="102"/>
      <c r="D2" s="102"/>
      <c r="E2" s="102"/>
      <c r="F2" s="102"/>
      <c r="G2" s="102"/>
      <c r="H2" s="102"/>
      <c r="I2" s="102"/>
    </row>
    <row r="3" spans="1:12" s="77" customFormat="1" ht="28.5" customHeight="1" x14ac:dyDescent="0.25">
      <c r="A3" s="102"/>
      <c r="B3" s="102"/>
      <c r="C3" s="102"/>
      <c r="D3" s="102"/>
      <c r="E3" s="102"/>
      <c r="F3" s="102"/>
      <c r="G3" s="102"/>
      <c r="H3" s="102"/>
      <c r="I3" s="102"/>
    </row>
    <row r="4" spans="1:12" ht="3.75" customHeight="1" x14ac:dyDescent="0.25">
      <c r="B4" s="3"/>
      <c r="C4" s="4"/>
      <c r="D4" s="4"/>
      <c r="E4" s="4"/>
      <c r="F4" s="3"/>
    </row>
    <row r="5" spans="1:12" ht="42" customHeight="1" x14ac:dyDescent="0.25">
      <c r="A5" s="103" t="s">
        <v>47</v>
      </c>
      <c r="B5" s="103"/>
      <c r="C5" s="103"/>
      <c r="D5" s="103"/>
      <c r="E5" s="103"/>
      <c r="F5" s="103"/>
      <c r="G5" s="103"/>
      <c r="H5" s="103"/>
      <c r="I5" s="103"/>
    </row>
    <row r="6" spans="1:12" ht="3.75" customHeight="1" x14ac:dyDescent="0.25">
      <c r="A6" s="5"/>
      <c r="B6" s="5"/>
      <c r="C6" s="5"/>
      <c r="D6" s="5"/>
      <c r="E6" s="5"/>
      <c r="F6" s="5"/>
      <c r="G6" s="5"/>
      <c r="H6" s="5"/>
    </row>
    <row r="7" spans="1:12" ht="21" customHeight="1" x14ac:dyDescent="0.25">
      <c r="A7" s="6" t="s">
        <v>1</v>
      </c>
      <c r="B7" s="104"/>
      <c r="C7" s="105"/>
      <c r="D7" s="79" t="s">
        <v>2</v>
      </c>
      <c r="E7" s="88"/>
      <c r="F7" s="104"/>
      <c r="G7" s="105"/>
      <c r="H7" s="79" t="s">
        <v>4</v>
      </c>
      <c r="I7" s="80"/>
    </row>
    <row r="8" spans="1:12" ht="21" customHeight="1" x14ac:dyDescent="0.25">
      <c r="A8" s="8" t="s">
        <v>5</v>
      </c>
      <c r="B8" s="104"/>
      <c r="C8" s="105"/>
      <c r="D8" s="79" t="s">
        <v>7</v>
      </c>
      <c r="E8" s="88"/>
      <c r="F8" s="104"/>
      <c r="G8" s="105"/>
      <c r="H8" s="81" t="s">
        <v>9</v>
      </c>
      <c r="I8" s="89"/>
      <c r="L8" s="10"/>
    </row>
    <row r="9" spans="1:12" ht="21" customHeight="1" x14ac:dyDescent="0.25">
      <c r="A9" s="8" t="s">
        <v>10</v>
      </c>
      <c r="B9" s="106"/>
      <c r="C9" s="105"/>
      <c r="D9" s="79" t="s">
        <v>12</v>
      </c>
      <c r="E9" s="88"/>
      <c r="F9" s="107"/>
      <c r="G9" s="108"/>
      <c r="H9" s="81" t="s">
        <v>14</v>
      </c>
      <c r="I9" s="90"/>
      <c r="K9" s="10"/>
    </row>
    <row r="10" spans="1:12" ht="3.75" customHeight="1" x14ac:dyDescent="0.25">
      <c r="B10" s="11"/>
      <c r="C10" s="12"/>
      <c r="D10" s="12"/>
      <c r="E10" s="12"/>
      <c r="F10" s="13"/>
    </row>
    <row r="11" spans="1:12" ht="18.75" customHeight="1" x14ac:dyDescent="0.25">
      <c r="A11" s="109" t="s">
        <v>45</v>
      </c>
      <c r="B11" s="109"/>
      <c r="C11" s="109"/>
      <c r="D11" s="109"/>
      <c r="E11" s="109"/>
      <c r="F11" s="109"/>
      <c r="G11" s="109"/>
      <c r="H11" s="109"/>
      <c r="I11" s="109"/>
    </row>
    <row r="12" spans="1:12" ht="114" customHeight="1" x14ac:dyDescent="0.25">
      <c r="A12" s="110" t="s">
        <v>52</v>
      </c>
      <c r="B12" s="110"/>
      <c r="C12" s="110"/>
      <c r="D12" s="110"/>
      <c r="E12" s="110"/>
      <c r="F12" s="110"/>
      <c r="G12" s="110"/>
      <c r="H12" s="110"/>
      <c r="I12" s="110"/>
    </row>
    <row r="13" spans="1:12" ht="3.75" customHeight="1" x14ac:dyDescent="0.25">
      <c r="A13" s="14"/>
      <c r="B13" s="14"/>
      <c r="C13" s="14"/>
      <c r="D13" s="14"/>
      <c r="E13" s="14"/>
      <c r="F13" s="14"/>
      <c r="G13" s="14"/>
      <c r="H13" s="14"/>
    </row>
    <row r="14" spans="1:12" ht="30.75" customHeight="1" x14ac:dyDescent="0.25">
      <c r="A14" s="111" t="s">
        <v>20</v>
      </c>
      <c r="B14" s="112"/>
      <c r="C14" s="94">
        <v>12</v>
      </c>
      <c r="D14" s="14" t="s">
        <v>44</v>
      </c>
      <c r="E14" s="14"/>
      <c r="F14" s="14"/>
      <c r="G14" s="14"/>
      <c r="H14" s="14"/>
    </row>
    <row r="15" spans="1:12" ht="3.75" customHeight="1" x14ac:dyDescent="0.25">
      <c r="B15" s="101"/>
      <c r="C15" s="101"/>
      <c r="D15" s="101"/>
      <c r="E15" s="101"/>
      <c r="F15" s="101"/>
    </row>
    <row r="16" spans="1:12" ht="73.5" customHeight="1" x14ac:dyDescent="0.25">
      <c r="A16" s="91" t="s">
        <v>40</v>
      </c>
      <c r="B16" s="113" t="s">
        <v>42</v>
      </c>
      <c r="C16" s="114"/>
      <c r="D16" s="115"/>
      <c r="E16" s="78" t="s">
        <v>49</v>
      </c>
      <c r="F16" s="78" t="s">
        <v>50</v>
      </c>
      <c r="G16" s="78" t="s">
        <v>51</v>
      </c>
      <c r="H16" s="78" t="s">
        <v>46</v>
      </c>
      <c r="I16" s="78" t="s">
        <v>41</v>
      </c>
      <c r="L16" s="10"/>
    </row>
    <row r="17" spans="1:10" ht="101.25" customHeight="1" x14ac:dyDescent="0.25">
      <c r="A17" s="69">
        <v>1</v>
      </c>
      <c r="B17" s="116" t="s">
        <v>48</v>
      </c>
      <c r="C17" s="117"/>
      <c r="D17" s="118"/>
      <c r="E17" s="99">
        <v>12</v>
      </c>
      <c r="F17" s="97">
        <v>0</v>
      </c>
      <c r="G17" s="98">
        <f>+F17*0.19</f>
        <v>0</v>
      </c>
      <c r="H17" s="92">
        <f>+(E17*(F17+G17))</f>
        <v>0</v>
      </c>
      <c r="I17" s="93"/>
      <c r="J17" s="82"/>
    </row>
    <row r="18" spans="1:10" s="87" customFormat="1" ht="37.5" customHeight="1" x14ac:dyDescent="0.25">
      <c r="A18" s="83"/>
      <c r="B18" s="119" t="s">
        <v>43</v>
      </c>
      <c r="C18" s="120"/>
      <c r="D18" s="120"/>
      <c r="E18" s="95"/>
      <c r="F18" s="95"/>
      <c r="G18" s="96"/>
      <c r="H18" s="84">
        <f>SUM(H17)</f>
        <v>0</v>
      </c>
      <c r="I18" s="85"/>
      <c r="J18" s="86"/>
    </row>
    <row r="20" spans="1:10" x14ac:dyDescent="0.25">
      <c r="A20" s="121" t="s">
        <v>54</v>
      </c>
      <c r="B20" s="121"/>
      <c r="C20" s="121"/>
      <c r="D20" s="121"/>
    </row>
    <row r="21" spans="1:10" ht="18" customHeight="1" x14ac:dyDescent="0.25">
      <c r="A21" s="100" t="s">
        <v>55</v>
      </c>
    </row>
    <row r="22" spans="1:10" ht="23.25" customHeight="1" x14ac:dyDescent="0.25">
      <c r="A22" s="100" t="s">
        <v>56</v>
      </c>
    </row>
    <row r="23" spans="1:10" ht="24.75" customHeight="1" x14ac:dyDescent="0.25">
      <c r="A23" s="100" t="s">
        <v>57</v>
      </c>
    </row>
  </sheetData>
  <mergeCells count="16">
    <mergeCell ref="B16:D16"/>
    <mergeCell ref="B17:D17"/>
    <mergeCell ref="B18:D18"/>
    <mergeCell ref="A20:D20"/>
    <mergeCell ref="B15:F15"/>
    <mergeCell ref="A1:I3"/>
    <mergeCell ref="A5:I5"/>
    <mergeCell ref="B7:C7"/>
    <mergeCell ref="F7:G7"/>
    <mergeCell ref="B8:C8"/>
    <mergeCell ref="F8:G8"/>
    <mergeCell ref="B9:C9"/>
    <mergeCell ref="F9:G9"/>
    <mergeCell ref="A11:I11"/>
    <mergeCell ref="A12:I12"/>
    <mergeCell ref="A14:B14"/>
  </mergeCells>
  <conditionalFormatting sqref="F17:H17 H18">
    <cfRule type="containsText" dxfId="3" priority="5" operator="containsText" text="No cotiza">
      <formula>NOT(ISERROR(SEARCH("No cotiza",F17)))</formula>
    </cfRule>
  </conditionalFormatting>
  <conditionalFormatting sqref="I17:I18">
    <cfRule type="containsText" dxfId="2" priority="4" operator="containsText" text="Favor revisar precios">
      <formula>NOT(ISERROR(SEARCH("Favor revisar precios",I17)))</formula>
    </cfRule>
  </conditionalFormatting>
  <dataValidations disablePrompts="1" count="1">
    <dataValidation type="custom" allowBlank="1" showInputMessage="1" showErrorMessage="1" errorTitle="Email" error="El valor incluido no se reconoce como un email" promptTitle="Email" prompt="Por favor indique su email" sqref="B9 F9" xr:uid="{00000000-0002-0000-0000-000000000000}">
      <formula1>ISNUMBER(MATCH("*@*.*",$B$9,0))</formula1>
    </dataValidation>
  </dataValidations>
  <printOptions horizontalCentered="1"/>
  <pageMargins left="0.39370078740157483" right="0.39370078740157483" top="0.39370078740157483" bottom="0.39370078740157483" header="0.31496062992125984" footer="0.31496062992125984"/>
  <pageSetup scale="65" fitToHeight="4"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2"/>
  <cols>
    <col min="1" max="1" width="18.5703125" style="21" customWidth="1"/>
    <col min="2" max="2" width="18.28515625" style="21" customWidth="1"/>
    <col min="3" max="4" width="18.28515625" style="76" customWidth="1"/>
    <col min="5" max="8" width="18.28515625" style="21" customWidth="1"/>
    <col min="9" max="9" width="22.42578125" style="21" customWidth="1"/>
    <col min="10" max="10" width="2.140625" style="21" customWidth="1"/>
    <col min="11" max="11" width="14.7109375" style="21" hidden="1" customWidth="1"/>
    <col min="12" max="14" width="16" style="1" hidden="1" customWidth="1"/>
    <col min="15" max="15" width="16" style="21" hidden="1" customWidth="1"/>
    <col min="16" max="16384" width="11.42578125" style="21" hidden="1"/>
  </cols>
  <sheetData>
    <row r="1" spans="1:12" s="1" customFormat="1" ht="12.75" customHeight="1" x14ac:dyDescent="0.25">
      <c r="C1" s="2"/>
      <c r="D1" s="2"/>
    </row>
    <row r="2" spans="1:12" s="1" customFormat="1" ht="3.75" customHeight="1" x14ac:dyDescent="0.25">
      <c r="B2" s="3"/>
      <c r="C2" s="4"/>
      <c r="D2" s="4"/>
      <c r="E2" s="3"/>
    </row>
    <row r="3" spans="1:12" s="1" customFormat="1" ht="25.5" customHeight="1" x14ac:dyDescent="0.25">
      <c r="A3" s="136" t="s">
        <v>0</v>
      </c>
      <c r="B3" s="136"/>
      <c r="C3" s="136"/>
      <c r="D3" s="136"/>
      <c r="E3" s="136"/>
      <c r="F3" s="136"/>
      <c r="G3" s="136"/>
      <c r="H3" s="136"/>
      <c r="I3" s="136"/>
    </row>
    <row r="4" spans="1:12" s="1" customFormat="1" ht="3.75" customHeight="1" x14ac:dyDescent="0.25">
      <c r="A4" s="5"/>
      <c r="B4" s="5"/>
      <c r="C4" s="5"/>
      <c r="D4" s="5"/>
      <c r="E4" s="5"/>
      <c r="F4" s="5"/>
      <c r="G4" s="5"/>
    </row>
    <row r="5" spans="1:12" s="1" customFormat="1" ht="21" customHeight="1" x14ac:dyDescent="0.25">
      <c r="A5" s="6" t="s">
        <v>1</v>
      </c>
      <c r="B5" s="137"/>
      <c r="C5" s="138"/>
      <c r="D5" s="7" t="s">
        <v>2</v>
      </c>
      <c r="E5" s="137" t="s">
        <v>3</v>
      </c>
      <c r="F5" s="138"/>
      <c r="G5" s="7" t="s">
        <v>4</v>
      </c>
      <c r="H5" s="139">
        <v>43220</v>
      </c>
      <c r="I5" s="140"/>
    </row>
    <row r="6" spans="1:12" s="1" customFormat="1" ht="21" customHeight="1" x14ac:dyDescent="0.25">
      <c r="A6" s="8" t="s">
        <v>5</v>
      </c>
      <c r="B6" s="137" t="s">
        <v>6</v>
      </c>
      <c r="C6" s="138"/>
      <c r="D6" s="7" t="s">
        <v>7</v>
      </c>
      <c r="E6" s="137" t="s">
        <v>8</v>
      </c>
      <c r="F6" s="138"/>
      <c r="G6" s="9" t="s">
        <v>9</v>
      </c>
      <c r="H6" s="137">
        <v>3164728247</v>
      </c>
      <c r="I6" s="138"/>
      <c r="L6" s="10"/>
    </row>
    <row r="7" spans="1:12" s="1" customFormat="1" ht="21" customHeight="1" x14ac:dyDescent="0.25">
      <c r="A7" s="8" t="s">
        <v>10</v>
      </c>
      <c r="B7" s="137" t="s">
        <v>11</v>
      </c>
      <c r="C7" s="138"/>
      <c r="D7" s="7" t="s">
        <v>12</v>
      </c>
      <c r="E7" s="106" t="s">
        <v>13</v>
      </c>
      <c r="F7" s="141"/>
      <c r="G7" s="9" t="s">
        <v>14</v>
      </c>
      <c r="H7" s="106">
        <v>2362022</v>
      </c>
      <c r="I7" s="141"/>
      <c r="K7"/>
    </row>
    <row r="8" spans="1:12" s="1" customFormat="1" ht="3.75" customHeight="1" x14ac:dyDescent="0.25">
      <c r="B8" s="11"/>
      <c r="C8" s="12"/>
      <c r="D8" s="12"/>
      <c r="E8" s="13"/>
    </row>
    <row r="9" spans="1:12" s="1" customFormat="1" ht="18.75" customHeight="1" x14ac:dyDescent="0.25">
      <c r="A9" s="109" t="s">
        <v>15</v>
      </c>
      <c r="B9" s="109"/>
      <c r="C9" s="109"/>
      <c r="D9" s="109"/>
      <c r="E9" s="109"/>
      <c r="F9" s="109"/>
      <c r="G9" s="109"/>
      <c r="H9" s="109"/>
      <c r="I9" s="109"/>
    </row>
    <row r="10" spans="1:12" s="1" customFormat="1" ht="119.25" customHeight="1" x14ac:dyDescent="0.25">
      <c r="A10" s="142" t="s">
        <v>16</v>
      </c>
      <c r="B10" s="142"/>
      <c r="C10" s="142"/>
      <c r="D10" s="142"/>
      <c r="E10" s="142"/>
      <c r="F10" s="142"/>
      <c r="G10" s="142"/>
      <c r="H10" s="142"/>
      <c r="I10" s="142"/>
    </row>
    <row r="11" spans="1:12" s="1" customFormat="1" ht="17.45" customHeight="1" x14ac:dyDescent="0.25">
      <c r="A11" s="133" t="s">
        <v>17</v>
      </c>
      <c r="B11" s="134"/>
      <c r="C11" s="134"/>
      <c r="D11" s="134"/>
      <c r="E11" s="134"/>
      <c r="F11" s="134"/>
      <c r="G11" s="134"/>
      <c r="H11" s="134"/>
      <c r="I11" s="135"/>
    </row>
    <row r="12" spans="1:12" s="1" customFormat="1" ht="15.6" customHeight="1" x14ac:dyDescent="0.25">
      <c r="A12" s="124" t="s">
        <v>18</v>
      </c>
      <c r="B12" s="125"/>
      <c r="C12" s="125"/>
      <c r="D12" s="125"/>
      <c r="E12" s="125"/>
      <c r="F12" s="125"/>
      <c r="G12" s="125"/>
      <c r="H12" s="125"/>
      <c r="I12" s="126"/>
    </row>
    <row r="13" spans="1:12" s="1" customFormat="1" ht="24.75" customHeight="1" x14ac:dyDescent="0.25">
      <c r="A13" s="127" t="s">
        <v>19</v>
      </c>
      <c r="B13" s="128"/>
      <c r="C13" s="128"/>
      <c r="D13" s="128"/>
      <c r="E13" s="128"/>
      <c r="F13" s="128"/>
      <c r="G13" s="128"/>
      <c r="H13" s="128"/>
      <c r="I13" s="129"/>
    </row>
    <row r="14" spans="1:12" s="1" customFormat="1" ht="3.75" customHeight="1" x14ac:dyDescent="0.25">
      <c r="A14" s="14"/>
      <c r="B14" s="14"/>
      <c r="C14" s="14"/>
      <c r="D14" s="14"/>
      <c r="E14" s="14"/>
      <c r="F14" s="14"/>
      <c r="G14" s="14"/>
    </row>
    <row r="15" spans="1:12" s="1" customFormat="1" ht="17.25" customHeight="1" x14ac:dyDescent="0.25">
      <c r="A15" s="111" t="s">
        <v>20</v>
      </c>
      <c r="B15" s="112"/>
      <c r="C15" s="15" t="s">
        <v>21</v>
      </c>
      <c r="D15" s="14"/>
      <c r="E15" s="14"/>
      <c r="F15" s="14"/>
      <c r="G15" s="14"/>
    </row>
    <row r="16" spans="1:12" s="1" customFormat="1" ht="3.75" customHeight="1" x14ac:dyDescent="0.2">
      <c r="B16" s="130"/>
      <c r="C16" s="130"/>
      <c r="D16" s="130"/>
      <c r="E16" s="130"/>
    </row>
    <row r="17" spans="1:14" ht="63" customHeight="1" thickBot="1" x14ac:dyDescent="0.25">
      <c r="A17" s="16" t="s">
        <v>22</v>
      </c>
      <c r="B17" s="17" t="s">
        <v>23</v>
      </c>
      <c r="C17" s="18" t="s">
        <v>24</v>
      </c>
      <c r="D17" s="17" t="s">
        <v>25</v>
      </c>
      <c r="E17" s="19" t="s">
        <v>26</v>
      </c>
      <c r="F17" s="19" t="s">
        <v>27</v>
      </c>
      <c r="G17" s="19" t="s">
        <v>28</v>
      </c>
      <c r="H17" s="19" t="s">
        <v>29</v>
      </c>
      <c r="I17" s="20" t="s">
        <v>30</v>
      </c>
      <c r="L17" s="10"/>
    </row>
    <row r="18" spans="1:14" ht="37.5" customHeight="1" thickTop="1" x14ac:dyDescent="0.2">
      <c r="A18" s="22" t="s">
        <v>31</v>
      </c>
      <c r="B18" s="23">
        <v>6</v>
      </c>
      <c r="C18" s="24" t="s">
        <v>32</v>
      </c>
      <c r="D18" s="25">
        <v>0</v>
      </c>
      <c r="E18" s="26">
        <v>0.19</v>
      </c>
      <c r="F18" s="27">
        <v>6150000</v>
      </c>
      <c r="G18" s="28">
        <f t="shared" ref="G18:G35" si="0">IFERROR(IF(OR(AND(E18="",F18=""),AND(E18="No cotiza",F18="No cotiza")),"No cotiza",IF(OR(E18="",E18="No cotiza"),"Especifique la tarifa IVA",IF(OR(F18="",F18="No cotiza"),"Especifique el precio unitario antes de IVA",ROUND(F18*(1+E18),0)))),"Imposible calcular")</f>
        <v>7318500</v>
      </c>
      <c r="H18" s="29">
        <f t="shared" ref="H18:H23" si="1">IFERROR(IF(OR(AND(E18="",F18=""),AND(E18="No cotiza",F18="No cotiza")),"No cotiza",IF(OR(E18="",E18="No cotiza"),"Especifique la tarifa IVA",IF(OR(F18="",F18="No cotiza"),"Especifique el precio unitario antes de IVA",ROUND(G18*D18,0)))),"Imposible calcular")</f>
        <v>0</v>
      </c>
      <c r="I18" s="30"/>
      <c r="L18" s="1" t="b">
        <f t="shared" ref="L18:M35" si="2">E18&lt;&gt;""</f>
        <v>1</v>
      </c>
      <c r="M18" s="1" t="b">
        <f t="shared" si="2"/>
        <v>1</v>
      </c>
      <c r="N18" s="1" t="b">
        <f>+E18=19%</f>
        <v>1</v>
      </c>
    </row>
    <row r="19" spans="1:14" ht="37.5" customHeight="1" x14ac:dyDescent="0.2">
      <c r="A19" s="31" t="s">
        <v>31</v>
      </c>
      <c r="B19" s="32">
        <v>6</v>
      </c>
      <c r="C19" s="33" t="s">
        <v>33</v>
      </c>
      <c r="D19" s="34">
        <v>1</v>
      </c>
      <c r="E19" s="35">
        <v>0.19</v>
      </c>
      <c r="F19" s="36">
        <v>6750000</v>
      </c>
      <c r="G19" s="37">
        <f t="shared" si="0"/>
        <v>8032500</v>
      </c>
      <c r="H19" s="38">
        <f t="shared" si="1"/>
        <v>8032500</v>
      </c>
      <c r="I19" s="39" t="str">
        <f>IF(AND(COUNT(F18,F19)=2,F19&lt;=F18),"Favor revisar precios, se espera que el precio aumente con la dificultad de acceso","")</f>
        <v/>
      </c>
      <c r="L19" s="1" t="b">
        <f t="shared" si="2"/>
        <v>1</v>
      </c>
      <c r="M19" s="1" t="b">
        <f t="shared" si="2"/>
        <v>1</v>
      </c>
      <c r="N19" s="1" t="b">
        <f>+E19=19%</f>
        <v>1</v>
      </c>
    </row>
    <row r="20" spans="1:14" ht="37.5" customHeight="1" thickBot="1" x14ac:dyDescent="0.25">
      <c r="A20" s="40" t="s">
        <v>31</v>
      </c>
      <c r="B20" s="41">
        <v>6</v>
      </c>
      <c r="C20" s="42" t="s">
        <v>34</v>
      </c>
      <c r="D20" s="43">
        <v>1</v>
      </c>
      <c r="E20" s="44">
        <v>0.19</v>
      </c>
      <c r="F20" s="45">
        <v>7100000</v>
      </c>
      <c r="G20" s="46">
        <f>IFERROR(IF(OR(AND(E20="",F20=""),AND(E20="No cotiza",F20="No cotiza")),"No cotiza",IF(OR(E20="",E20="No cotiza"),"Especifique la tarifa IVA",IF(OR(F20="",F20="No cotiza"),"Especifique el precio unitario antes de IVA",ROUND(F20*(1+E20),0)))),"Imposible calcular")</f>
        <v>8449000</v>
      </c>
      <c r="H20" s="47">
        <f t="shared" si="1"/>
        <v>8449000</v>
      </c>
      <c r="I20" s="48"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2">
      <c r="A21" s="49" t="s">
        <v>31</v>
      </c>
      <c r="B21" s="50">
        <v>10</v>
      </c>
      <c r="C21" s="51" t="s">
        <v>32</v>
      </c>
      <c r="D21" s="51">
        <v>3</v>
      </c>
      <c r="E21" s="52">
        <v>0.19</v>
      </c>
      <c r="F21" s="53">
        <v>7700000</v>
      </c>
      <c r="G21" s="54">
        <f>IFERROR(IF(OR(AND(E21="",F21=""),AND(E21="No cotiza",F21="No cotiza")),"No cotiza",IF(OR(E21="",E21="No cotiza"),"Especifique la tarifa IVA",IF(OR(F21="",F21="No cotiza"),"Especifique el precio unitario antes de IVA",ROUND(F21*(1+E21),0)))),"Imposible calcular")</f>
        <v>9163000</v>
      </c>
      <c r="H21" s="55">
        <f t="shared" si="1"/>
        <v>27489000</v>
      </c>
      <c r="I21" s="56"/>
      <c r="L21" s="1" t="b">
        <f t="shared" si="2"/>
        <v>1</v>
      </c>
      <c r="M21" s="1" t="b">
        <f t="shared" si="2"/>
        <v>1</v>
      </c>
      <c r="N21" s="1" t="b">
        <f t="shared" si="3"/>
        <v>1</v>
      </c>
    </row>
    <row r="22" spans="1:14" ht="37.5" customHeight="1" x14ac:dyDescent="0.2">
      <c r="A22" s="31" t="s">
        <v>31</v>
      </c>
      <c r="B22" s="57">
        <v>10</v>
      </c>
      <c r="C22" s="33" t="s">
        <v>33</v>
      </c>
      <c r="D22" s="33">
        <v>17</v>
      </c>
      <c r="E22" s="35">
        <v>0.19</v>
      </c>
      <c r="F22" s="36">
        <v>8650000</v>
      </c>
      <c r="G22" s="37">
        <f>IFERROR(IF(OR(AND(E22="",F22=""),AND(E22="No cotiza",F22="No cotiza")),"No cotiza",IF(OR(E22="",E22="No cotiza"),"Especifique la tarifa IVA",IF(OR(F22="",F22="No cotiza"),"Especifique el precio unitario antes de IVA",ROUND(F22*(1+E22),0)))),"Imposible calcular")</f>
        <v>10293500</v>
      </c>
      <c r="H22" s="38">
        <f t="shared" si="1"/>
        <v>174989500</v>
      </c>
      <c r="I22" s="58"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25">
      <c r="A23" s="31" t="s">
        <v>31</v>
      </c>
      <c r="B23" s="57">
        <v>10</v>
      </c>
      <c r="C23" s="59" t="s">
        <v>34</v>
      </c>
      <c r="D23" s="59">
        <v>1</v>
      </c>
      <c r="E23" s="60">
        <v>0.19</v>
      </c>
      <c r="F23" s="61">
        <v>9250000</v>
      </c>
      <c r="G23" s="46">
        <f>IFERROR(IF(OR(AND(E23="",F23=""),AND(E23="No cotiza",F23="No cotiza")),"No cotiza",IF(OR(E23="",E23="No cotiza"),"Especifique la tarifa IVA",IF(OR(F23="",F23="No cotiza"),"Especifique el precio unitario antes de IVA",ROUND(F23*(1+E23),0)))),"Imposible calcular")</f>
        <v>11007500</v>
      </c>
      <c r="H23" s="47">
        <f t="shared" si="1"/>
        <v>11007500</v>
      </c>
      <c r="I23" s="62"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2">
      <c r="A24" s="49" t="s">
        <v>31</v>
      </c>
      <c r="B24" s="50">
        <v>15</v>
      </c>
      <c r="C24" s="51" t="s">
        <v>32</v>
      </c>
      <c r="D24" s="51">
        <v>10</v>
      </c>
      <c r="E24" s="52">
        <v>0.19</v>
      </c>
      <c r="F24" s="53">
        <v>18220000</v>
      </c>
      <c r="G24" s="54">
        <f t="shared" si="0"/>
        <v>21681800</v>
      </c>
      <c r="H24" s="55">
        <f>IFERROR(IF(OR(AND(E24="",F24=""),AND(E24="No cotiza",F24="No cotiza")),"No cotiza",IF(OR(E24="",E24="No cotiza"),"Especifique la tarifa IVA",IF(OR(F24="",F24="No cotiza"),"Especifique el precio unitario antes de IVA",ROUND(G24*D24,0)))),"Imposible calcular")</f>
        <v>216818000</v>
      </c>
      <c r="I24" s="56" t="str">
        <f>IF(AND(COUNT(F21,F24)=2,F21&gt;=F24),"Favor revisar precios, se espera que el precio aumente con los Kva de la UPS","")</f>
        <v/>
      </c>
      <c r="L24" s="1" t="b">
        <f t="shared" si="2"/>
        <v>1</v>
      </c>
      <c r="M24" s="1" t="b">
        <f t="shared" si="2"/>
        <v>1</v>
      </c>
      <c r="N24" s="1" t="b">
        <f t="shared" si="3"/>
        <v>1</v>
      </c>
    </row>
    <row r="25" spans="1:14" ht="37.5" customHeight="1" x14ac:dyDescent="0.2">
      <c r="A25" s="31" t="s">
        <v>31</v>
      </c>
      <c r="B25" s="57">
        <v>15</v>
      </c>
      <c r="C25" s="33" t="s">
        <v>33</v>
      </c>
      <c r="D25" s="33">
        <v>5</v>
      </c>
      <c r="E25" s="35">
        <v>0.19</v>
      </c>
      <c r="F25" s="36">
        <v>20070000</v>
      </c>
      <c r="G25" s="37">
        <f t="shared" si="0"/>
        <v>23883300</v>
      </c>
      <c r="H25" s="38">
        <f t="shared" ref="H25:H35" si="4">IFERROR(IF(OR(AND(E25="",F25=""),AND(E25="No cotiza",F25="No cotiza")),"No cotiza",IF(OR(E25="",E25="No cotiza"),"Especifique la tarifa IVA",IF(OR(F25="",F25="No cotiza"),"Especifique el precio unitario antes de IVA",ROUND(G25*D25,0)))),"Imposible calcular")</f>
        <v>119416500</v>
      </c>
      <c r="I25" s="58"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25">
      <c r="A26" s="31" t="s">
        <v>31</v>
      </c>
      <c r="B26" s="57">
        <v>15</v>
      </c>
      <c r="C26" s="59" t="s">
        <v>34</v>
      </c>
      <c r="D26" s="59">
        <v>0</v>
      </c>
      <c r="E26" s="60">
        <v>0.19</v>
      </c>
      <c r="F26" s="61">
        <v>20750000</v>
      </c>
      <c r="G26" s="46">
        <f t="shared" si="0"/>
        <v>24692500</v>
      </c>
      <c r="H26" s="47">
        <f t="shared" si="4"/>
        <v>0</v>
      </c>
      <c r="I26" s="62"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2">
      <c r="A27" s="49" t="s">
        <v>35</v>
      </c>
      <c r="B27" s="50">
        <v>30</v>
      </c>
      <c r="C27" s="51" t="s">
        <v>32</v>
      </c>
      <c r="D27" s="51">
        <v>1</v>
      </c>
      <c r="E27" s="52">
        <v>0.19</v>
      </c>
      <c r="F27" s="53">
        <v>30240000</v>
      </c>
      <c r="G27" s="54">
        <f t="shared" si="0"/>
        <v>35985600</v>
      </c>
      <c r="H27" s="55">
        <f t="shared" si="4"/>
        <v>35985600</v>
      </c>
      <c r="I27" s="56" t="str">
        <f>IF(AND(COUNT(F24,F27)=2,F24&gt;=F27),"Favor revisar precios, se espera que el precio aumente con los Kva de la UPS","")</f>
        <v/>
      </c>
      <c r="L27" s="1" t="b">
        <f t="shared" si="2"/>
        <v>1</v>
      </c>
      <c r="M27" s="1" t="b">
        <f t="shared" si="2"/>
        <v>1</v>
      </c>
      <c r="N27" s="1" t="b">
        <f t="shared" si="3"/>
        <v>1</v>
      </c>
    </row>
    <row r="28" spans="1:14" ht="37.5" customHeight="1" x14ac:dyDescent="0.2">
      <c r="A28" s="31" t="s">
        <v>35</v>
      </c>
      <c r="B28" s="57">
        <v>30</v>
      </c>
      <c r="C28" s="33" t="s">
        <v>33</v>
      </c>
      <c r="D28" s="33">
        <v>0</v>
      </c>
      <c r="E28" s="35">
        <v>0.19</v>
      </c>
      <c r="F28" s="36">
        <v>32990000</v>
      </c>
      <c r="G28" s="37">
        <f t="shared" si="0"/>
        <v>39258100</v>
      </c>
      <c r="H28" s="38">
        <f t="shared" si="4"/>
        <v>0</v>
      </c>
      <c r="I28" s="58"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25">
      <c r="A29" s="31" t="s">
        <v>35</v>
      </c>
      <c r="B29" s="57">
        <v>30</v>
      </c>
      <c r="C29" s="59" t="s">
        <v>34</v>
      </c>
      <c r="D29" s="59">
        <v>2</v>
      </c>
      <c r="E29" s="60">
        <v>0.19</v>
      </c>
      <c r="F29" s="61">
        <v>35220000</v>
      </c>
      <c r="G29" s="46">
        <f t="shared" si="0"/>
        <v>41911800</v>
      </c>
      <c r="H29" s="47">
        <f t="shared" si="4"/>
        <v>83823600</v>
      </c>
      <c r="I29" s="62"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2">
      <c r="A30" s="49" t="s">
        <v>35</v>
      </c>
      <c r="B30" s="50">
        <v>40</v>
      </c>
      <c r="C30" s="51" t="s">
        <v>32</v>
      </c>
      <c r="D30" s="51">
        <v>1</v>
      </c>
      <c r="E30" s="52">
        <v>0.19</v>
      </c>
      <c r="F30" s="53">
        <v>32550000</v>
      </c>
      <c r="G30" s="54">
        <f t="shared" si="0"/>
        <v>38734500</v>
      </c>
      <c r="H30" s="55">
        <f t="shared" si="4"/>
        <v>38734500</v>
      </c>
      <c r="I30" s="56"/>
      <c r="L30" s="1" t="b">
        <f t="shared" si="2"/>
        <v>1</v>
      </c>
      <c r="M30" s="1" t="b">
        <f t="shared" si="2"/>
        <v>1</v>
      </c>
      <c r="N30" s="1" t="b">
        <f t="shared" si="3"/>
        <v>1</v>
      </c>
    </row>
    <row r="31" spans="1:14" ht="37.5" customHeight="1" x14ac:dyDescent="0.2">
      <c r="A31" s="31" t="s">
        <v>35</v>
      </c>
      <c r="B31" s="57">
        <v>40</v>
      </c>
      <c r="C31" s="33" t="s">
        <v>33</v>
      </c>
      <c r="D31" s="33">
        <v>0</v>
      </c>
      <c r="E31" s="35">
        <v>0.19</v>
      </c>
      <c r="F31" s="36">
        <v>36010000</v>
      </c>
      <c r="G31" s="37">
        <f t="shared" si="0"/>
        <v>42851900</v>
      </c>
      <c r="H31" s="38">
        <f t="shared" si="4"/>
        <v>0</v>
      </c>
      <c r="I31" s="58"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25">
      <c r="A32" s="40" t="s">
        <v>35</v>
      </c>
      <c r="B32" s="63">
        <v>40</v>
      </c>
      <c r="C32" s="42" t="s">
        <v>34</v>
      </c>
      <c r="D32" s="42">
        <v>0</v>
      </c>
      <c r="E32" s="60">
        <v>0.19</v>
      </c>
      <c r="F32" s="45">
        <v>38950000</v>
      </c>
      <c r="G32" s="64">
        <f t="shared" si="0"/>
        <v>46350500</v>
      </c>
      <c r="H32" s="65">
        <f t="shared" si="4"/>
        <v>0</v>
      </c>
      <c r="I32" s="66"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2">
      <c r="A33" s="22" t="s">
        <v>35</v>
      </c>
      <c r="B33" s="67">
        <v>80</v>
      </c>
      <c r="C33" s="24" t="s">
        <v>32</v>
      </c>
      <c r="D33" s="24">
        <v>1</v>
      </c>
      <c r="E33" s="52">
        <v>0.19</v>
      </c>
      <c r="F33" s="27">
        <v>59700000</v>
      </c>
      <c r="G33" s="28">
        <f t="shared" si="0"/>
        <v>71043000</v>
      </c>
      <c r="H33" s="29">
        <f t="shared" si="4"/>
        <v>71043000</v>
      </c>
      <c r="I33" s="30" t="str">
        <f>IF(AND(COUNT(F30,F33)=2,F30&gt;=F33),"Favor revisar precios, se espera que el precio aumente con los Kva de la UPS","")</f>
        <v/>
      </c>
      <c r="L33" s="1" t="b">
        <f t="shared" si="2"/>
        <v>1</v>
      </c>
      <c r="M33" s="1" t="b">
        <f t="shared" si="2"/>
        <v>1</v>
      </c>
      <c r="N33" s="1" t="b">
        <f t="shared" si="3"/>
        <v>1</v>
      </c>
    </row>
    <row r="34" spans="1:14" ht="37.5" customHeight="1" x14ac:dyDescent="0.2">
      <c r="A34" s="31" t="s">
        <v>35</v>
      </c>
      <c r="B34" s="57">
        <v>80</v>
      </c>
      <c r="C34" s="33" t="s">
        <v>33</v>
      </c>
      <c r="D34" s="33">
        <v>0</v>
      </c>
      <c r="E34" s="35">
        <v>0.19</v>
      </c>
      <c r="F34" s="36">
        <v>63400000</v>
      </c>
      <c r="G34" s="37">
        <f t="shared" si="0"/>
        <v>75446000</v>
      </c>
      <c r="H34" s="38">
        <f t="shared" si="4"/>
        <v>0</v>
      </c>
      <c r="I34" s="58"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2">
      <c r="A35" s="68" t="s">
        <v>35</v>
      </c>
      <c r="B35" s="69">
        <v>80</v>
      </c>
      <c r="C35" s="33" t="s">
        <v>34</v>
      </c>
      <c r="D35" s="33">
        <v>0</v>
      </c>
      <c r="E35" s="60">
        <v>0.19</v>
      </c>
      <c r="F35" s="36">
        <v>67150000</v>
      </c>
      <c r="G35" s="37">
        <f t="shared" si="0"/>
        <v>79908500</v>
      </c>
      <c r="H35" s="38">
        <f t="shared" si="4"/>
        <v>0</v>
      </c>
      <c r="I35" s="58"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25">
      <c r="A36" s="131" t="s">
        <v>36</v>
      </c>
      <c r="B36" s="131"/>
      <c r="C36" s="131"/>
      <c r="D36" s="70">
        <f>SUM(D18:D35)</f>
        <v>43</v>
      </c>
      <c r="H36" s="71">
        <f>IF(SUM(H18:H35)=0,"",SUM(H18:H35))</f>
        <v>795788700</v>
      </c>
      <c r="I36" s="72"/>
      <c r="J36" s="73"/>
      <c r="K36" s="74"/>
      <c r="L36" s="3"/>
      <c r="M36" s="3"/>
    </row>
    <row r="37" spans="1:14" ht="3.75" customHeight="1" x14ac:dyDescent="0.2">
      <c r="B37" s="75"/>
      <c r="J37" s="73"/>
      <c r="K37" s="73"/>
      <c r="L37" s="3"/>
      <c r="M37" s="3"/>
    </row>
    <row r="38" spans="1:14" s="1" customFormat="1" ht="15.6" customHeight="1" x14ac:dyDescent="0.25">
      <c r="A38" s="132" t="s">
        <v>37</v>
      </c>
      <c r="B38" s="132"/>
      <c r="C38" s="132"/>
      <c r="D38" s="132"/>
      <c r="E38" s="132"/>
      <c r="F38" s="132"/>
      <c r="G38" s="132"/>
      <c r="H38" s="132"/>
      <c r="I38" s="132"/>
      <c r="J38" s="3"/>
      <c r="K38" s="3"/>
      <c r="L38" s="3"/>
      <c r="M38" s="3"/>
    </row>
    <row r="39" spans="1:14" s="1" customFormat="1" ht="57.75" customHeight="1" x14ac:dyDescent="0.25">
      <c r="A39" s="122" t="s">
        <v>38</v>
      </c>
      <c r="B39" s="122"/>
      <c r="C39" s="122"/>
      <c r="D39" s="122"/>
      <c r="E39" s="122"/>
      <c r="F39" s="122"/>
      <c r="G39" s="122"/>
      <c r="H39" s="122"/>
      <c r="I39" s="122"/>
    </row>
    <row r="40" spans="1:14" ht="19.5" customHeight="1" x14ac:dyDescent="0.2">
      <c r="A40" s="123" t="s">
        <v>39</v>
      </c>
      <c r="B40" s="123"/>
      <c r="C40" s="123"/>
      <c r="D40" s="123"/>
      <c r="E40" s="123"/>
      <c r="F40" s="123"/>
      <c r="G40" s="123"/>
      <c r="H40" s="123"/>
      <c r="I40" s="123"/>
      <c r="J40" s="1"/>
    </row>
    <row r="41" spans="1:14" ht="15" x14ac:dyDescent="0.2">
      <c r="J41" s="1"/>
    </row>
    <row r="42" spans="1:14" ht="15" customHeight="1" x14ac:dyDescent="0.2"/>
  </sheetData>
  <mergeCells count="21">
    <mergeCell ref="A11:I11"/>
    <mergeCell ref="A3:I3"/>
    <mergeCell ref="B5:C5"/>
    <mergeCell ref="E5:F5"/>
    <mergeCell ref="H5:I5"/>
    <mergeCell ref="B6:C6"/>
    <mergeCell ref="E6:F6"/>
    <mergeCell ref="H6:I6"/>
    <mergeCell ref="B7:C7"/>
    <mergeCell ref="E7:F7"/>
    <mergeCell ref="H7:I7"/>
    <mergeCell ref="A9:I9"/>
    <mergeCell ref="A10:I10"/>
    <mergeCell ref="A39:I39"/>
    <mergeCell ref="A40:I40"/>
    <mergeCell ref="A12:I12"/>
    <mergeCell ref="A13:I13"/>
    <mergeCell ref="A15:B15"/>
    <mergeCell ref="B16:E16"/>
    <mergeCell ref="A36:C36"/>
    <mergeCell ref="A38:I38"/>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Cotización</vt:lpstr>
      <vt:lpstr>Cotización (2)</vt:lpstr>
      <vt:lpstr>Cotización!Área_de_impresión</vt:lpstr>
      <vt:lpstr>'Cotización (2)'!Área_de_impresión</vt:lpstr>
      <vt:lpstr>Cotización!Títulos_a_imprimir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VELEZ</dc:creator>
  <cp:lastModifiedBy>Angela Maria Pineda Ciendua</cp:lastModifiedBy>
  <cp:lastPrinted>2019-01-17T21:36:39Z</cp:lastPrinted>
  <dcterms:created xsi:type="dcterms:W3CDTF">2018-12-17T00:47:47Z</dcterms:created>
  <dcterms:modified xsi:type="dcterms:W3CDTF">2020-10-21T13:54:23Z</dcterms:modified>
</cp:coreProperties>
</file>