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FORME SUPERVISION" sheetId="1" r:id="rId4"/>
  </sheets>
  <definedNames/>
  <calcPr/>
  <extLst>
    <ext uri="GoogleSheetsCustomDataVersion2">
      <go:sheetsCustomData xmlns:go="http://customooxmlschemas.google.com/" r:id="rId5" roundtripDataChecksum="UKjlrmfTtc6ZCcGdUZ3bugyB6XxS0kST1EjQmOe8P0I="/>
    </ext>
  </extLst>
</workbook>
</file>

<file path=xl/sharedStrings.xml><?xml version="1.0" encoding="utf-8"?>
<sst xmlns="http://schemas.openxmlformats.org/spreadsheetml/2006/main" count="314" uniqueCount="207">
  <si>
    <t>MINISTERIO DE DEFENSA NACIONAL</t>
  </si>
  <si>
    <t>FUERZAS MILITARES DE COLOMBIA</t>
  </si>
  <si>
    <t>EJERCITO NACIONAL</t>
  </si>
  <si>
    <t xml:space="preserve">                                                                                                      </t>
  </si>
  <si>
    <t>INFORME DE SUPERVISION N° 004</t>
  </si>
  <si>
    <t>DIRECCION DE SANIDAD EJERCITO</t>
  </si>
  <si>
    <t>FECHA INFORME : 12/06/2025</t>
  </si>
  <si>
    <t>CONTRATO Y/O ACUERDO No. 245-ESMBAS02-2024</t>
  </si>
  <si>
    <r>
      <rPr>
        <rFont val="Arial Narrow"/>
        <b/>
        <color theme="1"/>
        <sz val="11.0"/>
      </rPr>
      <t>FECHA SUSCRIPCION CONTRATO</t>
    </r>
    <r>
      <rPr>
        <rFont val="Arial Narrow"/>
        <b/>
        <color theme="1"/>
        <sz val="13.0"/>
      </rPr>
      <t>: Barranquilla, Atlántico, 14/08/2024</t>
    </r>
  </si>
  <si>
    <r>
      <rPr>
        <rFont val="Arial Narrow"/>
        <b/>
        <color theme="1"/>
        <sz val="13.0"/>
      </rPr>
      <t xml:space="preserve">1: INFORMACIÓN DEL CONTRATO  </t>
    </r>
    <r>
      <rPr>
        <rFont val="Arial Narrow"/>
        <color theme="1"/>
        <sz val="13.0"/>
      </rPr>
      <t xml:space="preserve"> </t>
    </r>
  </si>
  <si>
    <t>OBJETO DEL CONTRATO: “LA PRESTACION DE LOS SERVICIOS DE INTERVENTORIA TECNICA, ADMINISTRATIVA, FINANCIERA AMBIENTAL, JURIDICA Y CONTABLE PARA LOS CONTRATOS DE MANTENIMIENTO Y ADECUACIÓN DE LA INFRAESTRUCTURA HOSPITALARIA INTERNA Y EXTERNA NIVEL PRIMARIO BAJA COMPLEJIDAD DE LOS ESTABLECIMIENTOS DE SANIDAD MILITAR GMRON EN BUENAVISTA (LA GUAJIRA) Y ESM BICAR EN LA CIUDAD RIOHACHA - (LA GUAJIRA) PARA LA VIGENCIA 2024”.</t>
  </si>
  <si>
    <t>NOMBRE  DEL CONTRATISTA: CONSTRUCCIONES Y ASESORIAS HV SAS</t>
  </si>
  <si>
    <t>NIT o CC: 900.932.263-4</t>
  </si>
  <si>
    <t>PLAZO DE EJECUCIÓN:</t>
  </si>
  <si>
    <t>Desde su perfeccionamiento hasta el 15 de diciembre de 2024 y/o hasta el agotamiento de los recursos, lo primero que suceda.</t>
  </si>
  <si>
    <t>LUGAR DE ENTREGA:</t>
  </si>
  <si>
    <t>ESTABLECIMIENTO DE SANIDAD MILITAR BAS02</t>
  </si>
  <si>
    <t xml:space="preserve">VALOR INICIAL DEL CONTRATO 2024: </t>
  </si>
  <si>
    <t xml:space="preserve"> EN LETRAS: TREINTA MILLONES DE PESOS M/CTE</t>
  </si>
  <si>
    <t>VALOR ADICION</t>
  </si>
  <si>
    <t xml:space="preserve"> EN LETRAS: QUINCE MILLONES DE PESOS M/CTE</t>
  </si>
  <si>
    <t>VALOR TOTAL CONTRATO</t>
  </si>
  <si>
    <t xml:space="preserve"> EN LETRAS: CUARENTA Y CINCO MILLONES DE PESOS M/CTE</t>
  </si>
  <si>
    <t>En lo que tiene que ver con el presupuesto, se ejecutará el valor EN LETRAS: TREINTA MILLONES DE PESOS M/CTE ($30.000.000,00), de acuerdo al CDP 30124 del 2024-06-05, una adiciónpor QUINCE MILLONES DE PESOS M/CTE ($15.000.000,00), para un total de CUARENTA Y CINCO MILLONES DE PESOS M/CTE ($45.000.000,00) Recurso CSF-10 rubro presupuestal C-1505-0100-6-20109B-1505031-02 ADQUIS. DE BYS - ESTABLECIMIENTOS DE SANIDAD MILITAR PRIMARIOS DE BAJA, MEDIANA Y ALTA COMPLEJIDAD Y COMPLEMENTARIOS ADECUADOS - FORTALECIMIENTO DE LA PRESTACION DE LOS SERVICIOS DE SALUD ATENCION AL USUARIO Y PARTICIPACION SOCIA, expedido por el Jefe de Presupuesto ESTABLECIMIENTO DE SANIDAD MILITAR BAS02.
Una vez Recibidos a satisfacción los Servicios objetos de la presente contratación por parte del supervisor del contrato, el contratista debe radicar las facturas con que se realiza el cobro respectivo, las cuales serán canceladas por la Dirección General de Sanidad Militar –se compromete a cancelar el valor del contrato resultante, mediante pagos parciales dentro de los sesenta (60) días hábiles siguientes a la prestación del servicio, previa presentación de la facturación causada, de acuerdo a cortes de prestación de los servicios, liquidación, auditoría y cruce de cuentas, previamente coordinados con la administración y previo cumplimiento de los siguientes requisitos: 1. Situación de recursos por parte del Ministerio de Hacienda y Crédito Público Dirección del Tesoro Nacional. (ASIGNACIÓN CUPO PAC). 2. Verificación por parte del MDN - DIRECCIÓN DE SANIDAD EJÉRCITO – ESTABLECIMIENTO DE SANIDAD MILITAR BAS02.del cumplimiento del contratista del pago de aportes propios del SENA, ICBF y Cajas de Compensación Familiar, salud, pensión, ADRES o los que hubiere lugar. 3. Que se ejecuten los demás trámites administrativos correspondientes. 4. Recepción a satisfacción de la prestación de los servicios por el MINISTERIO DE DEFENSA NACIONAL - DIRECCIÓN DE SANIDAD EJÉRCITO – ESTABLECIMIENTO DE SANIDAD MILITAR BAS02., debidamente suscrita por el supervisor del contrato. En el evento de prórroga en la entrega del objeto del contrato, por causa imputable al contratista, el pago se postergará en el mismo lapso de la prórroga. 
OBJECIONES Y GLOSAS: En caso de presentarse objeciones transitorias, estas deberán ser respondidas dentro de los veinte (20) días calendario, contados a partir de la fecha de notificación al CONTRATISTA por parte del Área responsable; si el CONTRATISTA no cumple con la obligación de aclarar las objeciones notificadas se entenderá que acepta la reclamación y en consecuencia se convierte en glosa definitiva para lo cual se efectuaran los ajustes correspondientes y se dará trámite a la factura. Una vez sean recibidas las respuestas a las objeciones, la factura será tramitada según los términos definidos en el contrato. DESCUENTOS: El oferente deberá especificar los descuentos financieros que otorgará a la DIRECCIÓN DE SANIDAD EJÉRCITO - ESTABLECIMIENTO DE SANIDAD MILITAR BAS02., si a ello hay lugar.</t>
  </si>
  <si>
    <r>
      <rPr>
        <rFont val="Arial Narrow"/>
        <color theme="1"/>
        <sz val="13.0"/>
      </rPr>
      <t>ACTAS: El Acta debe resumir la información del contrato que permita claramente su identificación y naturaleza. Se debe incluir en la correspondiente acta la información que identifique claramente los siguientes datos: encabezamiento, el número de registro del documento, lugar y fecha, número del contrato, quienes intervienen, asunto. Antecedentes del contrato: Fecha de iniciación del contrato, valor del contrato, anotaciones adicionales como contratos adicionales, etc., fecha de iniciación, fecha de terminación, plazo en días, estado financiero del contrato.
d. Que se ejecuten los demás trámites administrativos correspondientes.
e. Verificación del cumplimiento del contratista del pago de aportes parafiscales y los propios del SENA, ICBF y cajas de compensación familiar.
Parágrafo primero. Éste pago se consideran de contado por lo que no se aceptará el cobro de financiación en este caso.
Parágrafo segundo. En el evento de prórroga para el desarrollo del objeto del contrato, se postergará el pago.
Parágrafo tercero: el MDN – EJÉRCITO NACIONAL – DIRECCIÓN DE SANIDAD, realizará los pagos en la cuenta bancaria indicada por el contratista.
INFORMACION BANCARIA: El CONTRATISTA informa que es
titular de la Cuenta corriente  No.</t>
    </r>
    <r>
      <rPr>
        <rFont val="Arial Narrow"/>
        <b/>
        <color theme="1"/>
        <sz val="13.0"/>
      </rPr>
      <t xml:space="preserve"> 108900321895</t>
    </r>
    <r>
      <rPr>
        <rFont val="Arial Narrow"/>
        <color theme="1"/>
        <sz val="13.0"/>
      </rPr>
      <t xml:space="preserve"> de la Entidad Financiera BANCO DAVIVIENDA S.A.
En la cual se procederá a realizar las consignaciones correspondientes.</t>
    </r>
  </si>
  <si>
    <t>CONDICIONES  PARA  EL  PAGO  PRIMERO: REQUISITOS PARA EL PAGO El contratista deberá radicar la factura comercial con los soportes legales y técnicos al supervisor del contrato. La factura comercial deberá cumplir con los requisitos señalados en el Estatuto Tributario y Código de Comercio.
EL CONTRATISTA elaborará Factura de acuerdo a las ordenes de servicio realizados al ESTABLECIMIENTO DE SANIDAD MILITAR BAS02 y sus satelites   en el siguiente orden:
- Factura electronica, pago de parafiscales, 
• Dirigido a: ESM BATALLÓN DE ASPC NO 2 "CACIQUE ALFONSO XEQUE" (NIVEL I) 
• NIT: 901541212-4
- Las Facturas deben cumplir con los requisitos legales vigentes, Número del contrato contra el cual se facturan los servicios, y para que constituya mérito ejecutivo recibo a satisfacción expedido por el Supervisor del Contrato.
Factura consolidada de la prestación de servicios que cumpla con lo previsto en la normatividad vigente, así como las demás normas que la modifiquen o complementen y/o sustituyan. Facturas o su documento equivalente, o en su defecto cuenta de cobro cuando aplique individual de venta consolidada; PARÁGRAFO PRIMERO:  RECIBO  A  SATISFACCIÓN  TÉCNICO-ECONÓMICO: La Oficina administrativa y financiera del ESTABLECIMIENTO DE SANIDAD MILITAR BAS02.tramitará el recibo a satisfacción Técnico Económico, dentro de los cinco (5) días siguientes a la recepción de la factura, entregada por CONSTRUCCIONES Y ASESORIAS HV SAS Contratista deberá presentar junto con la respectiva factura original los recibidos a satisfacción técnicos expedidos por el Supervisor de contrato, quien expedirá el recibido a satisfacción técnico económico genera.PARÁGRAFO SEGUNDO: aclarar  las  objeciones  notificadas  se  entenderá  que  acepta  la reclamación y en consecuencia se convierte en glosa definitiva para lo cual se efectuarán los ajustes correspondientes y se dará trámite a la factura. Una vez sean recibidas las respuestas a las objeciones, la factura será tramitada según los términos definidos en la presente.</t>
  </si>
  <si>
    <t>2: RESUMEN DOCUMENTOS PRESUPUESTALES</t>
  </si>
  <si>
    <t>DISPONIBILIDAD PRESUPUESTAL N°: 30124</t>
  </si>
  <si>
    <t>FECHA: 05/06/2024</t>
  </si>
  <si>
    <t>VALOR: $45.000.000,00</t>
  </si>
  <si>
    <t>REGISTRO PRESUPUESTAL N°: 49524</t>
  </si>
  <si>
    <t>FECHA: 15/08/2024</t>
  </si>
  <si>
    <t>3: MODIFICATORIOS</t>
  </si>
  <si>
    <t>TIPO</t>
  </si>
  <si>
    <t>FECHA</t>
  </si>
  <si>
    <t>OBJETO</t>
  </si>
  <si>
    <t>N/A</t>
  </si>
  <si>
    <t>4: RELACION DE BIENES Y/O SERVICIOS OBJETO DEL CONTRATO</t>
  </si>
  <si>
    <t>ITEM</t>
  </si>
  <si>
    <t>DESCRIPCIÓN ÍTEM</t>
  </si>
  <si>
    <t>UND</t>
  </si>
  <si>
    <t>CANTIDAD</t>
  </si>
  <si>
    <t>VALOR</t>
  </si>
  <si>
    <t>DEMOLICIÓN ENCHAPE DE PISOS(Incluye cargue y retiro de escombros). Retiro de enchape en baños para adecuacion de tuberias y baño de observaciones</t>
  </si>
  <si>
    <t>M2</t>
  </si>
  <si>
    <t xml:space="preserve">DEMOLICIÓN ANDEN EN CONCRETO hasta h=0.12 m. (Incluye el sardinel, cargue y retiro de escombros). Adecuaciones red sanitaria a cajas de inspeccion. </t>
  </si>
  <si>
    <t>DEMOLICIÓN ENCHAPE DE MUROS (Incluye cargue y retiro de escombros). Retiro de enchape en laboratorio, vacunacion, procedimientos y baño de observaciones</t>
  </si>
  <si>
    <t>DESMONTE APARATOS SANITARIOS (Incluye cargue y retiro de material desmontado).</t>
  </si>
  <si>
    <t>DESMONTE CIELO RASO  (Incluye cargue y retiro de material desmontado).</t>
  </si>
  <si>
    <t>DESMONTE MURO EN DRY WALL. INCLUYE PERFILERIA Y LAMINAS A DOBLE CARA  (Incluye cargue y retiro de material desmontado). Adecuacion ventanilla registro de usuarios 1.0m x 1.0m</t>
  </si>
  <si>
    <t>DESMONTE DE VENTANERIA CON MARCO (Incluye cargue y retiro de material desmontado). Ventana externa historias clinicas</t>
  </si>
  <si>
    <t>DESMONTE PUERTAS CON MARCO  (Incluye retiro de escombros).</t>
  </si>
  <si>
    <t>DEMOLICIÓN - RETIRO  PAÑETE DETERIORADO (Incluye cargue y retiro de escombros). muros exteriores e interiores de consultorios</t>
  </si>
  <si>
    <t xml:space="preserve">DESMONTE DE TEJAS DE CUBIERTA- eternit  existentes (Incluye cargue y retiro de material desmontado). Incluye retiro de caballetes </t>
  </si>
  <si>
    <t>DESMONTE DE ESTRUCTURA METALICA DE CUBIERTA (Incluye cargue y retiro de escombros).</t>
  </si>
  <si>
    <t>DEMOLICIÓN MURO EN LADRILLO a=0.15 m. Hasta 0.60 m. (Incluye cargue y retiro de escombros). Adecuacion de baño observaciones y acceso a oficina administrativa</t>
  </si>
  <si>
    <t>M</t>
  </si>
  <si>
    <t>MANTENIMIENTO DE CAJAS DE INSPECCION (Incluye retiro de vegetación, piedras y/o sedimentación).</t>
  </si>
  <si>
    <t>DESMONTE DE AIRES ACONDICIONADOS. Incluye adecuacion de muros para salida de tuberias y reintalacion de aires acondicionados</t>
  </si>
  <si>
    <t>Desmonte de lámparas existentes</t>
  </si>
  <si>
    <t>Retiro de divisiones de baño. Area de observaciones. Incluye desmonte y retiro de material</t>
  </si>
  <si>
    <t>SUMINISTRO E INSTALACIÓN DE LUMINARIA TIPO PANEL LED DE 60X60 cm,
Potencia  45  W,  Temperatura  de  Color  6000K  o  similar,  LED  Tipo  2835,  Flujo Luminoso  4000Lm  (±10%),  Angulo  110°,  Voltaje  100/277  VAC,  Driver  0-10V, FP&gt;0.90, Horas de Vida Útil 50.000 Horas. INCLUYE  ACCESORIOS  DE  FIJACIÓN  Y  TODO  LO  NECESARIO  PARA  SU CORRECTO FUNCIONAMIENTO.
Incluye salida iluminacion en tuberia conduit PVC 3/4". Alambre N.ª 12 AWG PROM 4M.</t>
  </si>
  <si>
    <t>DEMOLICIÓN DE CONCRETO REFORZADO DE TANQUE ELEVADO. INCLUYE COLUMNAS, PLACA SUPERIOR. (Incluye equipo - martillo hidráulico, cargue y retiro de escombros). Incluye tequipo de trabajo en alturas</t>
  </si>
  <si>
    <t>M3</t>
  </si>
  <si>
    <t>DEMOLICION DE MESON EN MAMPOSTERIA E= 0.10M A .015M. UBICADO EN VACUNACION Y PROCEDIMIENTOS</t>
  </si>
  <si>
    <t>DEMOLICIÓN DE PLACA EN CONCRETO E= .10CM A 15CM. ACCESO PRINCIPAL. ADECUACION DE RAMPA DE ACCESO Y PLACA LATERAL (Incluye equipo - martillo hidráulico, cargue y retiro de escombros).</t>
  </si>
  <si>
    <t>PANEL LED REDONDO DE INCRUSTAR DE 18W POTENCIA 18 WATTS VOLTAJE 85-265  VOLTIOS  MEDIDAS  8"  NOMBRE  FUNCIONAL  LED  PANEL  ALTO PRODUCTO 3.458 CENTÍMETROS ANCHO PRODUCTO 24.897 CENTÍMETROS PROFUNDO  PRODUCTO  22.297  CENTÍMETROS  VIDA  ÚTIL  30.000  HORAS LÚMENES  1080  IM  INCLUYE  ACCESORIOS  DE  FIJACIÓN  Y  TODO  LO NECESARIO PARA SU CORRECTO FUNCIONAMIENTO. Incluye salida iluminacion en tuberia conduit PVC 3/4". Alambre N.ª 12 AWG PROM 4M.</t>
  </si>
  <si>
    <t>SUMINISTRO E INSTALACIÓN TOMACORRIENTE REGULADA</t>
  </si>
  <si>
    <t>SUMINISTRO E INSTALACIÓN DE INTERRUPTOR SENCILLO</t>
  </si>
  <si>
    <t>SUMINISTRO  E  INSTALACIÓN  DE  PUNTO  DE  DATOS  SENCILLO,  INCLUYE TUBERIA, CABLEADO CAT 6, JACK, FACEPLATE. Adecuacion de puntos oficinas nuevas en area de observaciones</t>
  </si>
  <si>
    <t>SUMINISTRO E INSTALACIÓN DE LUMINARIA DE EMERGENCIA BIFOCAL LED de sobreponer tipo SILVANIA (P28760) HUBBEL o COOPER LIGHTING DE 2x1W LED, mínimo 2x100lm, 6000K, FP&gt;0.4, Voltaje 100/277 VAC, 50/60Hz, auto-recargable con autonomía de 180min (incluye baterías), IP 20,  vida útil mayor a 20000horas, carcasa termoplástica, Garantía de 5 años o superior. INCLUYE ACCESORIOS DE FIJACIÓN Y TODO LO NECESARIO PARA SU CORRECTO FUNCIONAMIENTO.</t>
  </si>
  <si>
    <t xml:space="preserve">SUMINISTRO Y ADECUACION DE ACOMETIDAS ELECTRICAS Y DATOS PARA OFICINA. INCLUYE:
SUMINISTRO E INSTALACION DE 03 PUNTOS PARA TOMAS Y TAPAS REGULADAS, TAPAS NORMALES (TOMAS LEVINGTON), INSTALACION DE CANALETAS, CANALETA METALICA DIELECTRICA, 03 FACE PLATE. 03 PUNTOS DE RED. INCLUYE TORNILLOS AUTOPERFORANTES, CHAZOS, TACOS, AMARRES, CORAZA Y TODOS LOS ACCESORIOS PARA LA CORRECTA INSTALACION
ACOMETIDA: EMPALME ELECTRICO A CAJA DE TACOS Y A UPS. LA EJECUCION DE ESTAS ACTIVIDADES DEBERA CUMPLIR CON LA NORMA RETIE Y SE DEBERA ENTREGAR EL PLANO DE DISTRIBUCION </t>
  </si>
  <si>
    <t>GLO</t>
  </si>
  <si>
    <t>MANTENIMIENTO GENERAL DE TABLERO REGULADO DE 12 CIRCUITOS, EN LOS BARRAJES DE NEUTROS, PUENTES DE ALIMENTACIÓN.
MANTENIMIENTO Y ADECUACION DE RED ELECTRICA PARA LABORATORIO, GARANTIZANDO ACOMETIDAS  A 220V - 110V. SUMINISTRO DE SISTEMA DE PROTECCION PARA CONEXION DE EQUIPOS BIOMEDICOS, EL CUAL GARANTICE EL FLUIDO CONTINUO ELECTRICO, EL CUAL EVITE EL DAÑO DE LOS MISMOS</t>
  </si>
  <si>
    <t>PAÑETE LISO MUROS  1:3  INTERIOR  ( Incluye adecuacion de filos y dilataciones ).</t>
  </si>
  <si>
    <t xml:space="preserve">SUMINISTRO E INSTALACION DE MURO EN DRYWALL DOS CARAS (Perfileria Cal. 24)  Incluye tres (3) manos de pintura. Adecuacion de area de observaciones (oficinas, observaciones, almacen de insumos, baño observaciones) </t>
  </si>
  <si>
    <t xml:space="preserve">Suministro e instalación de cubierta en teja de 505mm CAL. 24 color verde RAL 6006 exterior y blanco ral 9016 interior, en calidad standing seam (incluye todos los accesorios para la correcta instalacion garantizando la impermeabilidad de la estructura) </t>
  </si>
  <si>
    <t>Suministro e instalación de caballete para teja sin traslapo L= 2,00M color verde RAL 6005 exterior y blanco RAL 9016 interiorcubierta termoacustica,  incluye todos los accesorios necesarios para su anclaje</t>
  </si>
  <si>
    <t>ML</t>
  </si>
  <si>
    <t>Suministro e instalacion de estructura metalica para cubierta inclinada sobre espacio habitable, formada por perfiles de acero laminado en caliente, conformados en frio y galvanizados.</t>
  </si>
  <si>
    <t>CIELO RASO PVC CAL #8 JUNTA PERDIDA (Perfileria metálica, Cal .24-26,  estructura cada 50 cm).</t>
  </si>
  <si>
    <t>SUMINISTRO E INSTALACIÓN CERAMICA PARA PISO BAÑO 60X60 COLOR GRIS CLARO  (Incluye boquilla color y win.)</t>
  </si>
  <si>
    <t xml:space="preserve">TRATAMIENTO DE VIDRIO TIPO SANDBLASTING. (Incluye el suministro e instalación de todos los insumos requeridos para garantizar una perfecta instalación. </t>
  </si>
  <si>
    <t>REGATA PARA TUBERIA SANITARIA EN  PLACAS DE CONCRETO ANCHO=0,05 HASTA 0,20m, PROFUNDIDAD 0,20m, INCLUYE CORTE DE CONCRETO CON PULIDORA O TRONZADORA, DEMOLICION, CAMA EN ARENA, PUENTE DE ADHERENCIA, RELLENO EN CONCRETO Y RETIRO DE SOBRANTES.</t>
  </si>
  <si>
    <t>CONCRETO ESTAMPADO DE 3000 PSI, FORMATO ADOQUIN.  (Incluye malla electrosoldada según diseño y compactacion de materail existente.) E= 0.10m A 0.15M. Adecuacion de andenes perimetrales y rampas de acceo por costado izquierdo al Dispensario Medico y acceso principal</t>
  </si>
  <si>
    <t>SUMINISTRO E INSTALACIÓN DE SANITARIO AQUAJET. Color blanco  (Incluye sanitario one piece, tapa, grifería, accesorios de conexión e instalación. BAJO CONSUMO - AHORRADOR)</t>
  </si>
  <si>
    <t>SUMINISTRO E INSTALACIÓN DE ESPEJO   4 mm. Biselado y Pulido cuatro lados. (Suministro e instalación incluyendo los elementos de fijación al muro).Baños y fisioterapía en muro compelto</t>
  </si>
  <si>
    <t>SUMINISTRO E INSTALACIÓN DE ORINAL TIPO GOTTA EP /GF PUSH ANTIVANDALICA BLANCO, Corona Ref. O42161001 o equivalente. BAJO CONSUMO - AHORRADOR</t>
  </si>
  <si>
    <t>SUMINISTRO E INSTALACIÓN DE GRIFERIA ANTIVANDALICA LAVAMANOS DE EMPOTRAR PUSH PICO DE SEGURIDAD,  griferia para Lavamamos de Empotrar Push Pico Seguridad REF.701320001 corona o equivalente.</t>
  </si>
  <si>
    <t>Mantenimiento correctivo y preventivo de red hidrulica e hidrosanitaria, incluye desmonte de tuberias, cajas de inspección canaletas en mal estado y su respectivo suministro e instalación. Incluye mantenimiento de registros. Adecuacion de puntos tuberia sanitaria de conexion sanitarios a cajas de inspeccion.</t>
  </si>
  <si>
    <t xml:space="preserve">SUMINISTRO E INST. REJILLA DE PISO ANTIOLOR EN ACERO INOXIDABLE. Muros deteriorados exteriores e interiores.. - Adecuacion muros en Laboratorio, procedimientos y vacunacion. </t>
  </si>
  <si>
    <t>SUMINISTRO E INSTALACION DE PUERTA EN ALUMINIO: SISTEMA BATIENTE, MARCO  DE 3 X 1, NAVE EN PERFIL DE 3 X 1 1/2" SISTEMA  PROYECTANTE (ALN-1102) Y PISAVIDRIO CURVO.  BISAGRAS OMEGAS EN ALUMINIO CERRADURA YALE  POMA VIDRIO X 6 MM, INCOLORO, TEMPLADO, CON  PELICULA CONTROL VISUAL CON IMPRESION  DIGITAL (SEGUN DISEÑO). ANCH0 DE 0,80 A 0,90X ALTURA 2,00M</t>
  </si>
  <si>
    <t>SUMINISTRO E INSTALACION DE PUERTA EN ALUMINIO: DOBLE HOJA SISTEMA BATIENTE, MARCO  DE 3 X 1, NAVE EN PERFIL DE 3 X 1 1/2" SISTEMA  PROYECTANTE (ALN-1102) Y PISAVIDRIO CURVO.  BISAGRAS OMEGAS EN ALUMINIO CERRADURA YALE  POMA VIDRIO X 6 MM, INCOLORO, TEMPLADO, CON  PELICULA CONTROL VISUAL CON IMPRESION  DIGITAL (SEGUN DISEÑO). ANCHO 1.80M X ALTURA 2,35M. ACCESO AREA PROCEDIMIENTOS</t>
  </si>
  <si>
    <t xml:space="preserve">VENTANA FIJA EN ALUMINIO   VIDRIO Crudo 4 mm (Incluye marco en perfileria VP 3831 o equivalente y vidrio 4 mm. ). Incluye el suministro de todos los accesorios requeridos para el correcto montaje, asi como el suministro e instalación de la silicona que sea requerida para garantizar una perfecta instalación. . (Suministro e Instalación). Adecuacion ventanilla historios clinicas,  laboratorio y fisioeterapia </t>
  </si>
  <si>
    <t>SUMINISTRO E INSTALACION DE VIDRIO Crudo 4 mm. CAMBIO DE VIDRIOS EN MAL ESTADO EN EL DISPENSARIO. Incluye el suministro de todos los accesorios requeridos para el correcto montaje, asi como el suministro e instalación de la silicona SIKA para garantizar una perfecta instalación. Inlcuye retiro de vidrios en mal estado</t>
  </si>
  <si>
    <t>SUMINISTRO E INSTALACION DE CINTA ANTIDESLIZANTE 2" FOTOLUMINICENTE. INSTALACION EN PISO DISPENSARIO, AREAS COMUNES</t>
  </si>
  <si>
    <t>MANTENIMIENTO DE PUERTA EN VIDRIO DE ACCESO PRINCIPAL, CAMBIO DE ACCESORIOS DE INSTALACION. INCLUYE DESMONTE, RETIRO Y CAMBIO DE PELICULA SANDBLASTING, MANTENIMIENTO DE CERRADURA. INCLUYE INSTALACION DE BRAZO HIDRAULICO</t>
  </si>
  <si>
    <t>SUMINISTRO E INSTALACIÓN DE BARRA DISCAPACITADOS EN DOS BRAZOS, EN ACERO INOXIDABLE SATINADO, Dimensiones: Ø 3,2 cm x 53 cm x 63 cm, Tornillos ocultos en acero inoxidable  fijadas a piso y a pared. Tipo A&amp;A o equivalente. Ref.8-AA-508</t>
  </si>
  <si>
    <t>PUERTA METALICA PARA CUARTO DE RESIDUOS PELIGROSOS Lámina Cold Rolled Cal. 18 Tipo PANEL CON PERSIANA INFERIOR EN LA HOJA CON MARCO MONTANTE EN REJILLA ( Incluye anticorrosivo + pintura ELECTROSTATICA + marco cold rolled cal. 18 cargados en concreto). Incluye el suministro de todos los accesorios requeridos para el correcto montaje. (Suministro e Instalación).</t>
  </si>
  <si>
    <t>Suministro e instalacion de rejilla metalica para puerta de bomba. Incluye todos los accesorios para su correcto funcionamiento. Incluye cerramiento de seguridad</t>
  </si>
  <si>
    <t>Mantenimiento de Fachada (lavada,resane de fisuras, limpieza con ácidos e impermeabilización), incluye equipo experto en alturas con herramientas y accesorios para ello, SST-SG.</t>
  </si>
  <si>
    <t>PINTURA EPOXICA ALTA RESISTENCIA CON CATALIZADOR 3 MANOS Bajo Placa (Incluye 1 mano en pintura tipo 2 y dos manos en pintura epoxi poliamida con catalizador, filos y dilataciones).. Laboratorio, procedimientos y vacunacion</t>
  </si>
  <si>
    <t>PINTURA COLOR BLANCO PURO ADVANCED - premium de máxima lavabilidad y durabilidad .3 manos sobre estuco plástico para muros en mampostería de bloque, encintado y enmasilladlo sobre muros de sistema seco. (Incluye 1 mano en pintura tipo 2 y dos manos en pintura advanced blanco, filos y dilataciones).</t>
  </si>
  <si>
    <t>Suministro y aplicación de pintura coraza 10 años de garantia para fachada, color institucional.</t>
  </si>
  <si>
    <t>Suministro e instalación closet en madera, mueble tres (3) cuerpos en madera, medidas LARGO 3.8m x ANCHO 0.60m x ALTURA 1.0m. Cada cuerpo consta de un (1) entrepaño superior entamborado en lámina de madecor 10mm por ambas caras, con acabado color wengue, anclado lateralmente a división vertical y a pared. Incluye un (3) bolillo en tubo ovalado 15 x 30mm de sección en aluminio anodizado sobre puertas, segundiseño. Adecuacion de meson superior en acero inoxidable existente. ubicado en procedimientos</t>
  </si>
  <si>
    <t>Suministro e instalación closet en madera, mueble tres (3) cuerpos en madera, medidas LARGO 3.8m x ANCHO 0.60m x ALTURA 1.0m. Adecuacion de mueble con meson en acero inoxidable. Inlcuye todos los accesorios para su corrcto funcionamiento, el meson debera tener poseta para lavado de insumos. Vacunacion y laboratorio</t>
  </si>
  <si>
    <t>Retiro de arbol existente costado izquierdo del dispensario medico</t>
  </si>
  <si>
    <t>SUMINISTRO Y PLANTACION DE ESPECIES DE NATIVAS DE LA REGION (COLORIDAS), ADAPATACION A LAS ALTAS TEMPERATURTAS. ADECUACION DE JARDINERAS FRONTALES DE ACCESO AL DISPENSARIO MEDICO</t>
  </si>
  <si>
    <t>SUMINISTRO, INSTALACIÓN Y PUESTA EN FUNCIONAMIENTO DE AIRE ACONDICIONADO TIPO MINISPLIT POTENCIA FRIGORÍFICA 9.000 BTU NIIVEL DE TENSIÓN 208/120V. Unidad evaporadora de pared, con sus respectivos controles remotos, manuales de uso y capacitación. INCLUYE ACCESORIOS DE FIJACION, TUBERIA DE SALIDA DE CONEXIONES Y TODO LO NECESARIO PARA SU CORRECTO FUNCIONAMIENTO</t>
  </si>
  <si>
    <t>Retiro de calados en muros ubicados en laboratorio y fisioeterapia</t>
  </si>
  <si>
    <t>TUBERIA PVC-S  4" (Red sanitaria) Incluye excavación manual, relleno inicial en base granular B-200 compactado, instalación  y accesorios.</t>
  </si>
  <si>
    <t>VENTANA FIJA EN ALUMINIO   VIDRIO Frozen 4 mm (Incluye marco en perfileria VP 3831 o equivalente y vidrio 4 mm. ). Incluye el suministro de todos los accesorios requeridos para el correcto montaje, asi como el suministro e instalación de la silicona que sea requerida para garantizar una perfecta instalación. . (Suministro e Instalación). Adecuacion ventanilla toma de muestras.</t>
  </si>
  <si>
    <t>POCETA LAVATRAPEROS CONCRETO 2.500 psi, 0,60 x 0.85 x 0.50 m. (Incluye acero de refuerzo, rejilla 3" x 2", ECOCERAMICA BLANCO 20 *20 cm, llave terminal jardin)</t>
  </si>
  <si>
    <t xml:space="preserve">SUMINISTRO E INSTALACION DE REPISO FLOTANTE PARA OFICINA DE REGISTRO MEDIDAS =25X60X3,8 cm. Incluye estructura de fijacion y anclaje a la pared </t>
  </si>
  <si>
    <t>LOCKER METALICO 1.80X1,8X0.30m 9 PUESTOS. ELABORADO EN LAMINA COLD ROLLED CALIBRE 22, CELOSIAS DE VENTILACIÓN, MANIJA PORTACANDADO Y GANCHO. PINTURA ELECTROSTÁTICA COLOR GRIS. BASE EN POLIURETANO. (3 MODULOS DE ANCHO X 3 MODULOS DE ALTO)</t>
  </si>
  <si>
    <t>SUMINISTRO E INSTALACION DE MUEBLES TIPO COCINETA dms: Ancho 3,8 Alto 0,85, profundidad 0.55 mt. compuesto por: Una (1) cubierta o mesón diseño clasico, con salpicadero elaborado en aglomerado nautico, enchapado con laminado de alta presión F8 en la superficie referencia granito, respaldo balance, cantos en laminado de alta presion F8. Mueble inferior compuesto por: dos (2) costados, una (1) base; un (1) entrepaño y dos (2) puertas, elaborados en aglomerado nautico espesor 18 mm., enchapado con laminado de alta presión F8 en la superficie y respaldo, referencia madera (acabado por definir), cantos en pvc 2 mm. equivalente al laminado de la superficie. Dos (2) Puertas de acceso elaborados en aglomerado espesor 18 mm., enchapado con laminado de alta presión F8 en la superficie y respaldo, referencia madera (acabado por definir), cantos en pvc 2 mm (referencia por definir).</t>
  </si>
  <si>
    <t>SUMINISTRO, INSTALACION  Y  PUESTA EN FUNCIONAMIENTO DE BARRAS PARALELAS, GIMNASIO BIOSALUDABLE. Fabricado en carpinteria metálica.</t>
  </si>
  <si>
    <t>Suminsitro e instalacion de muro de identificacion del ESM. MURO EN MAMPOSTERIA ALTURA 1.40, X 1.80 ANCHO, REVESTIMIENTO EN PORCELANATO NEGRO - TODAS LAS CARAS, LETRAS DE IDENTIFICACION (ESTABLECIMIENTO DE SANIDAD MILITAR BICAR) (ESCUDO DE SANIDAD) EN BRONCE PULIDO Y BRILLADO</t>
  </si>
  <si>
    <t>ITEMS NO PREVISTOS</t>
  </si>
  <si>
    <t xml:space="preserve">DEMOLICION DE PLANTILLA EN CONCRETO </t>
  </si>
  <si>
    <t>RELLENO DE MATERIAL SELECCIONADO COMPACTADO PARA ANDENES (e=0,30m)</t>
  </si>
  <si>
    <t>LOSA MACIZA DE CIMENTACIÓN CONCRETO 3000 PSI. H=0.10 M NO INCLUYE REFUERZO. FUNDIDA MANUAL. (BAÑOS)</t>
  </si>
  <si>
    <t xml:space="preserve">Suministro e instalación para Divisiones de baño. Area de observaciones. </t>
  </si>
  <si>
    <t>DESMONTE DE TOMACORRIENTES REGULADOS Y NORMALES</t>
  </si>
  <si>
    <t>SUMINISTRO E INSTALACIÓN TOMACORRIENTE NORMAL ( INCLUYE CABLEADO, TUBERIA Y ACCESORIOS)</t>
  </si>
  <si>
    <t>ADICIONAL AL CONTRATO</t>
  </si>
  <si>
    <t>SUMINISTRO E INSTALACION DE TOMA CORRIENTE REGULADO DOBLE CON POLO A TIERRA  ( INCLUYE CABLEADO, TUBERIA Y ACCESORIOS)</t>
  </si>
  <si>
    <t>SUMINISTRO E INSTALACIÓN DE INTERRUPTOR DOBLE PVC</t>
  </si>
  <si>
    <t>SUMINISTRO E INSTALACION DE LUMINARIAS REDONDAS 18W</t>
  </si>
  <si>
    <t>MAMPOSTERIA EN BLOQUE</t>
  </si>
  <si>
    <t xml:space="preserve">MESON EN CONCRETO E= 8 CM REVESTIDO EN GRANITO PULIDO ANCHO 0.60 </t>
  </si>
  <si>
    <t xml:space="preserve">INSTALACION DE LAVAMANOS </t>
  </si>
  <si>
    <t xml:space="preserve">INSTALACION DE ORINALES </t>
  </si>
  <si>
    <t>VIGAS AÉREAS EN CONCRETO DE 3000 PSI (210 KG/CM2), MEZCLA EN OBRA. (INCLUYE FORMALETA Y FUNDIDA MANUAL. NO INCLUYE ACERO DE REFUERZO NI CURADO).</t>
  </si>
  <si>
    <t xml:space="preserve">ACERO DE REFUERZO 60.000 PSI </t>
  </si>
  <si>
    <t>KG</t>
  </si>
  <si>
    <t>SUMINISTRO E INSTALACIÓN CERAMICA PARA PARED DE BAÑOS, VACUNACION, PROCEDIMIENTOS Y LABORATORIO   (Incluye boquilla color y win.)</t>
  </si>
  <si>
    <t>SUMINISTRO, INSTALACIÓN Y PUESTA EN FUNCIONAMIENTO DE AIRE ACONDICIONADO TIPO MINISPLIT POTENCIA FRIGORÍFICA 12.000 BTU NIIVEL DE TENSIÓN 208/120V. Unidad evaporadora de pared, con sus respectivos controles remotos, manuales de uso y capacitación. INCLUYE ACCESORIOS DE FIJACION, TUBERIA DE SALIDA DE CONEXIONES Y TODO LO NECESARIO PARA SU CORRECTO FUNCIONAMIENTO</t>
  </si>
  <si>
    <t>ESTUCO PARA MUROS INTERIORES (BAÑOS, LABORATORIO, PROCEDIMIENTOS Y VACUNACION Y AREAS DONDE SE INSTALE PAÑETE)</t>
  </si>
  <si>
    <t xml:space="preserve">SUMINISTRO E INSTALACION DE BARRA ABATIBLE Y BARRA FIJA EN ACERO INOXIDABLE PARA DISCAPACITADOS </t>
  </si>
  <si>
    <t>SUMINISTRO E INSTALACION DE PASAMANO EN ACERO INOXIDABLE PARA RAMPA</t>
  </si>
  <si>
    <t>SUMINISTRO E INSTALACION DE RED HIDRAULICA DE 1/2"</t>
  </si>
  <si>
    <t>SUMINISTRO E INSTALACION DE RED HIDRAULICA DE 1"</t>
  </si>
  <si>
    <t xml:space="preserve">DESMONTE DE TANQUES  DE 1000 LTRS </t>
  </si>
  <si>
    <t xml:space="preserve">INSTALACION DE TANQUE 1000 LTRS EN ESTRUCTURA. </t>
  </si>
  <si>
    <t>SUMINISTRO E INSTALACION DE CORTACIRCUITO TERMOMAGNETICO AUTOMÁTICO MONOPOLAR CORRIENTE NOMINAL DE 15 a  30 AMP TIPO ENCHUFABLE 10KA 120/240V.</t>
  </si>
  <si>
    <t>SUMINISTRO E INSTALACION DE PUNTOS DE DATOS (INCLUYE CABLE UTP 6)</t>
  </si>
  <si>
    <t>BORDILLO FUNDIDO EN SITIO E=0.15M CONCRETO 3000 PSI MEZCLA EN OBRA. H=0.25M. NO INCLUYE REFUERZO, CURADO, NI PREPARACIÓN DEL TERRENO.</t>
  </si>
  <si>
    <t>DEMOLICION MANUAL DE SOCALOS EN CONCRETO</t>
  </si>
  <si>
    <t>5: RESUMEN DE POLIZAS</t>
  </si>
  <si>
    <r>
      <rPr>
        <rFont val="Arial Narrow"/>
        <b/>
        <color theme="1"/>
        <sz val="13.0"/>
      </rPr>
      <t>COMPAÑÍA ASEGURADORA: SEGUROS  MUNDIAL</t>
    </r>
    <r>
      <rPr>
        <rFont val="Arial Narrow"/>
        <b/>
        <color theme="1"/>
        <sz val="13.0"/>
      </rPr>
      <t xml:space="preserve"> NIT 860.037.013-6</t>
    </r>
  </si>
  <si>
    <r>
      <rPr>
        <rFont val="Arial Narrow"/>
        <b/>
        <color theme="1"/>
        <sz val="13.0"/>
      </rPr>
      <t>POLIZA DE  CUMPLIMIENTO: BQ-100089734</t>
    </r>
    <r>
      <rPr>
        <rFont val="Arial Narrow"/>
        <b/>
        <color rgb="FFFF0000"/>
        <sz val="13.0"/>
      </rPr>
      <t xml:space="preserve"> </t>
    </r>
    <r>
      <rPr>
        <rFont val="Arial Narrow"/>
        <b/>
        <color theme="1"/>
        <sz val="13.0"/>
      </rPr>
      <t>del 22/08/2024</t>
    </r>
  </si>
  <si>
    <t>RCE: _______( SI LA TIENE )</t>
  </si>
  <si>
    <t>AMPAROS CUBIERTOS</t>
  </si>
  <si>
    <t>PORCENTAJES AMPAROS CUBIERTOS</t>
  </si>
  <si>
    <t xml:space="preserve">DESDE </t>
  </si>
  <si>
    <t>HASTA</t>
  </si>
  <si>
    <t>CUMPLIMIENTO DEL CONTRATO, PAGO DE MULTAS Y CLAUSULA PENAL PECUNIARIO</t>
  </si>
  <si>
    <t>ESTABILIDAD Y CALIDAD DE LA OBRA</t>
  </si>
  <si>
    <t>PAGO DE SALARIOS Y PRESTACIONES SOCIALES E INDEMNIZACIONES LABORALES</t>
  </si>
  <si>
    <t>RESPONSABILIDAD CIVIL EXTRACONTRACTUAL</t>
  </si>
  <si>
    <t>200 SMMLV</t>
  </si>
  <si>
    <t>COMPAÑÍA ASEGURADORA: SEGUROS  MUNDIAL NIT 860.037.013-6</t>
  </si>
  <si>
    <t>POLIZA DE RESPONSABILIDAD:BQ-100024565 del 23/08/2024</t>
  </si>
  <si>
    <t>6: BALANCE Y EJECUCION DEL CONTRATO</t>
  </si>
  <si>
    <t>CONCEPTO</t>
  </si>
  <si>
    <t>V/R CONTRATO</t>
  </si>
  <si>
    <t>V/R CANCELADO</t>
  </si>
  <si>
    <t>AUTORIZADO</t>
  </si>
  <si>
    <t>FACTURADO</t>
  </si>
  <si>
    <t>VR ADICION</t>
  </si>
  <si>
    <t>FACTURA: FE-1024</t>
  </si>
  <si>
    <t>FACTURA: FE-1031</t>
  </si>
  <si>
    <t>FACTURA: FE-1035</t>
  </si>
  <si>
    <t>FACTURA: FE-1041</t>
  </si>
  <si>
    <t>TOTAL</t>
  </si>
  <si>
    <t>% DE EJECUCION POR PAGO CANCELADO</t>
  </si>
  <si>
    <t>% DE EJECUCION POR PAGO AUTORIZADO</t>
  </si>
  <si>
    <t>7: PAGOS EFECTUADOS</t>
  </si>
  <si>
    <t xml:space="preserve">CONCEPTO DE PAGO  Y FECHA: </t>
  </si>
  <si>
    <t>VALOR PAGADO EN EL MES:</t>
  </si>
  <si>
    <t>7.1. BALANCE GENERAL CONTRATO</t>
  </si>
  <si>
    <t>PRIMERA ADICION</t>
  </si>
  <si>
    <t>VALOR CANCELADO</t>
  </si>
  <si>
    <t>VALOR SALDO CONTRATO</t>
  </si>
  <si>
    <t>VALOR EN AUTORIZACIÓN</t>
  </si>
  <si>
    <t>SUMAS IGUALES</t>
  </si>
  <si>
    <t>7.2. ACTAS DE RECIBO A SATISFACCION</t>
  </si>
  <si>
    <t>DESCRIPCION</t>
  </si>
  <si>
    <t xml:space="preserve">ACTA </t>
  </si>
  <si>
    <t>ENTRADA DE ALMACEN</t>
  </si>
  <si>
    <t xml:space="preserve">VALOR ENTREGADO </t>
  </si>
  <si>
    <t>Recibo satisfaccion</t>
  </si>
  <si>
    <t>.00254</t>
  </si>
  <si>
    <t>NO</t>
  </si>
  <si>
    <t xml:space="preserve">VALOR TOTAL CANCELADO </t>
  </si>
  <si>
    <t>PORCENTAJE EJECUCIÓN FÍSICA %</t>
  </si>
  <si>
    <r>
      <rPr>
        <rFont val="Arial Narrow"/>
        <b/>
        <color theme="1"/>
        <sz val="13.0"/>
      </rPr>
      <t>8. TRABAJOS Y/O ACTIVIDADES REALIZADAS:</t>
    </r>
    <r>
      <rPr>
        <rFont val="Arial Narrow"/>
        <b val="0"/>
        <color theme="1"/>
        <sz val="13.0"/>
      </rPr>
      <t xml:space="preserve"> El supervisor hace constar que el objeto contratado ha sido entregado por el contratista y los servicios recibidos a entera satisfacción.</t>
    </r>
  </si>
  <si>
    <t xml:space="preserve">8. AVANCE TOTAL DEL CONTRATO </t>
  </si>
  <si>
    <t>% EJECUCIÓN FINANCIERA CANCELADO</t>
  </si>
  <si>
    <t>% EJECUCIÓN FINANCIERA POR CANCELAR</t>
  </si>
  <si>
    <t>9. NOVEDADES Y/O INFORMACION DE IMPORTANCIA</t>
  </si>
  <si>
    <t>SE REALIZA EL PRESENTE INFORME DE SUPERVISION DE ACUERDO A LOS DOCUMENTOS PRESENTADOS POR CONSTRUCCIONES Y ASESORIAS HV SAS QUIEN PRESTA LOS SERVICIOS DE APOYO INTERVENTORIA TECNICA, ADMINISTRATIVA, FINANCIERA Y CONTABLE PARA EL OBJETO DEL PRESENTE CONTRATO.</t>
  </si>
  <si>
    <t>10. ANEXOS AL INFORME</t>
  </si>
  <si>
    <t>Acta Recibo a satisfacción</t>
  </si>
  <si>
    <t xml:space="preserve">ST Jessica Yurley Arciniegas Meza </t>
  </si>
  <si>
    <t>Supervisora contrato</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</si>
</sst>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D/M/YYYY"/>
    <numFmt numFmtId="165" formatCode="_(&quot;$&quot;\ * #,##0.00_);_(&quot;$&quot;\ * \(#,##0.00\);_(&quot;$&quot;\ * &quot;-&quot;??_);_(@_)"/>
    <numFmt numFmtId="166" formatCode="_(* #,##0.00_);_(* \(#,##0.00\);_(* &quot;-&quot;??_);_(@_)"/>
    <numFmt numFmtId="167" formatCode="_-* #,##0.00\ _€_-;\-* #,##0.00\ _€_-;_-* &quot;-&quot;??\ _€_-;_-@"/>
  </numFmts>
  <fonts count="11">
    <font>
      <sz val="11.0"/>
      <color theme="1"/>
      <name val="Calibri"/>
      <scheme val="minor"/>
    </font>
    <font>
      <b/>
      <sz val="13.0"/>
      <color theme="1"/>
      <name val="Arial Narrow"/>
    </font>
    <font/>
    <font>
      <sz val="13.0"/>
      <color theme="1"/>
      <name val="Arial Narrow"/>
    </font>
    <font>
      <b/>
      <sz val="11.0"/>
      <color theme="1"/>
      <name val="Arial Narrow"/>
    </font>
    <font>
      <sz val="10.0"/>
      <color theme="1"/>
      <name val="Arial"/>
    </font>
    <font>
      <sz val="11.0"/>
      <color theme="1"/>
      <name val="Arial Narrow"/>
    </font>
    <font>
      <b/>
      <sz val="12.0"/>
      <color theme="1"/>
      <name val="Arial"/>
    </font>
    <font>
      <sz val="9.0"/>
      <color theme="1"/>
      <name val="Arial Narrow"/>
    </font>
    <font>
      <b/>
      <sz val="13.0"/>
      <color rgb="FFFF0000"/>
      <name val="Arial Narrow"/>
    </font>
    <font>
      <color theme="1"/>
      <name val="Calibri"/>
    </font>
  </fonts>
  <fills count="4">
    <fill>
      <patternFill patternType="none"/>
    </fill>
    <fill>
      <patternFill patternType="lightGray"/>
    </fill>
    <fill>
      <patternFill patternType="solid">
        <fgColor theme="0"/>
        <bgColor theme="0"/>
      </patternFill>
    </fill>
    <fill>
      <patternFill patternType="solid">
        <fgColor rgb="FFFFFF00"/>
        <bgColor rgb="FFFFFF00"/>
      </patternFill>
    </fill>
  </fills>
  <borders count="96">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rder>
    <border>
      <right style="medium">
        <color rgb="FF000000"/>
      </right>
    </border>
    <border>
      <left style="medium">
        <color rgb="FF000000"/>
      </left>
      <right/>
      <top/>
      <bottom/>
    </border>
    <border>
      <left/>
      <right/>
      <top/>
      <bottom/>
    </border>
    <border>
      <left/>
      <right style="medium">
        <color rgb="FF000000"/>
      </right>
      <top/>
      <bottom/>
    </border>
    <border>
      <left style="medium">
        <color rgb="FF000000"/>
      </left>
      <right/>
      <top/>
      <bottom style="medium">
        <color rgb="FF000000"/>
      </bottom>
    </border>
    <border>
      <left/>
      <right/>
      <top/>
      <bottom style="medium">
        <color rgb="FF000000"/>
      </bottom>
    </border>
    <border>
      <left/>
      <right style="medium">
        <color rgb="FF000000"/>
      </right>
      <top/>
      <bottom style="medium">
        <color rgb="FF000000"/>
      </bottom>
    </border>
    <border>
      <left style="medium">
        <color rgb="FF000000"/>
      </left>
      <top/>
      <bottom style="medium">
        <color rgb="FF000000"/>
      </bottom>
    </border>
    <border>
      <top/>
      <bottom style="medium">
        <color rgb="FF000000"/>
      </bottom>
    </border>
    <border>
      <right style="medium">
        <color rgb="FF000000"/>
      </right>
      <top/>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top style="medium">
        <color rgb="FF000000"/>
      </top>
      <bottom/>
    </border>
    <border>
      <top style="medium">
        <color rgb="FF000000"/>
      </top>
      <bottom/>
    </border>
    <border>
      <right style="medium">
        <color rgb="FF000000"/>
      </right>
      <top style="medium">
        <color rgb="FF000000"/>
      </top>
      <bottom/>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top style="thin">
        <color rgb="FF000000"/>
      </top>
    </border>
    <border>
      <top style="thin">
        <color rgb="FF000000"/>
      </top>
    </border>
    <border>
      <right style="medium">
        <color rgb="FF000000"/>
      </right>
      <top style="thin">
        <color rgb="FF000000"/>
      </top>
    </border>
    <border>
      <left style="medium">
        <color rgb="FF000000"/>
      </left>
      <bottom style="thin">
        <color rgb="FF000000"/>
      </bottom>
    </border>
    <border>
      <bottom style="thin">
        <color rgb="FF000000"/>
      </bottom>
    </border>
    <border>
      <right style="medium">
        <color rgb="FF000000"/>
      </right>
      <bottom style="thin">
        <color rgb="FF000000"/>
      </bottom>
    </border>
    <border>
      <left style="medium">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right style="medium">
        <color rgb="FF000000"/>
      </right>
      <top style="thin">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top style="thin">
        <color rgb="FF000000"/>
      </top>
      <bottom style="thin">
        <color rgb="FF000000"/>
      </bottom>
    </border>
    <border>
      <left style="medium">
        <color rgb="FF000000"/>
      </left>
      <right/>
      <top style="thin">
        <color rgb="FF000000"/>
      </top>
      <bottom style="thin">
        <color rgb="FF000000"/>
      </bottom>
    </border>
    <border>
      <left/>
      <top style="thin">
        <color rgb="FF000000"/>
      </top>
      <bottom style="thin">
        <color rgb="FF000000"/>
      </bottom>
    </border>
    <border>
      <left style="medium">
        <color rgb="FF000000"/>
      </left>
      <top style="thin">
        <color rgb="FF000000"/>
      </top>
      <bottom/>
    </border>
    <border>
      <top style="thin">
        <color rgb="FF000000"/>
      </top>
      <bottom/>
    </border>
    <border>
      <right style="medium">
        <color rgb="FF000000"/>
      </right>
      <top style="thin">
        <color rgb="FF000000"/>
      </top>
      <bottom/>
    </border>
    <border>
      <left style="medium">
        <color rgb="FF000000"/>
      </left>
      <right/>
      <top style="medium">
        <color rgb="FF000000"/>
      </top>
      <bottom/>
    </border>
    <border>
      <left/>
      <right/>
      <top style="medium">
        <color rgb="FF000000"/>
      </top>
      <bottom/>
    </border>
    <border>
      <left/>
      <right style="medium">
        <color rgb="FF000000"/>
      </right>
      <top style="medium">
        <color rgb="FF000000"/>
      </top>
      <bottom/>
    </border>
    <border>
      <left style="medium">
        <color rgb="FF000000"/>
      </left>
      <right style="medium">
        <color rgb="FF000000"/>
      </right>
      <top style="medium">
        <color rgb="FF000000"/>
      </top>
      <bottom style="medium">
        <color rgb="FF000000"/>
      </bottom>
    </border>
    <border>
      <left style="medium">
        <color rgb="FF000000"/>
      </left>
      <right style="medium">
        <color rgb="FF000000"/>
      </right>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thin">
        <color rgb="FF000000"/>
      </right>
      <top/>
      <bottom style="thin">
        <color rgb="FF000000"/>
      </bottom>
    </border>
    <border>
      <left style="thin">
        <color rgb="FF000000"/>
      </left>
      <right style="medium">
        <color rgb="FF000000"/>
      </right>
      <top/>
      <bottom style="thin">
        <color rgb="FF000000"/>
      </bottom>
    </border>
    <border>
      <left/>
      <right style="thin">
        <color rgb="FF000000"/>
      </right>
      <top style="thin">
        <color rgb="FF000000"/>
      </top>
      <bottom style="thin">
        <color rgb="FF000000"/>
      </bottom>
    </border>
    <border>
      <left style="medium">
        <color rgb="FF000000"/>
      </left>
      <top/>
    </border>
    <border>
      <top/>
    </border>
    <border>
      <left style="medium">
        <color rgb="FF000000"/>
      </left>
      <right style="medium">
        <color rgb="FF000000"/>
      </right>
      <top style="medium">
        <color rgb="FF000000"/>
      </top>
      <bottom/>
    </border>
    <border>
      <left/>
      <top style="medium">
        <color rgb="FF000000"/>
      </top>
      <bottom/>
    </border>
    <border>
      <left style="medium">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top/>
      <bottom style="thin">
        <color rgb="FF000000"/>
      </bottom>
    </border>
    <border>
      <right style="thin">
        <color rgb="FF000000"/>
      </right>
      <top/>
      <bottom style="thin">
        <color rgb="FF000000"/>
      </bottom>
    </border>
    <border>
      <left style="thin">
        <color rgb="FF000000"/>
      </left>
      <right style="thin">
        <color rgb="FF000000"/>
      </right>
      <top/>
      <bottom style="thin">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medium">
        <color rgb="FF000000"/>
      </left>
      <right/>
      <top style="thin">
        <color rgb="FF000000"/>
      </top>
      <bottom/>
    </border>
    <border>
      <left/>
      <right/>
      <top style="thin">
        <color rgb="FF000000"/>
      </top>
      <bottom/>
    </border>
    <border>
      <left/>
      <top style="thin">
        <color rgb="FF000000"/>
      </top>
      <bottom/>
    </border>
    <border>
      <top/>
      <bottom style="thin">
        <color rgb="FF000000"/>
      </bottom>
    </border>
    <border>
      <left style="medium">
        <color rgb="FF000000"/>
      </left>
      <right style="medium">
        <color rgb="FF000000"/>
      </right>
      <top style="medium">
        <color rgb="FF000000"/>
      </top>
      <bottom style="thin">
        <color rgb="FF000000"/>
      </bottom>
    </border>
    <border>
      <left style="medium">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style="medium">
        <color rgb="FF000000"/>
      </bottom>
    </border>
    <border>
      <left style="medium">
        <color rgb="FF000000"/>
      </left>
      <right style="medium">
        <color rgb="FF000000"/>
      </right>
      <top/>
      <bottom style="medium">
        <color rgb="FF000000"/>
      </bottom>
    </border>
    <border>
      <left style="medium">
        <color rgb="FF000000"/>
      </left>
      <right style="thin">
        <color rgb="FF000000"/>
      </right>
      <top style="medium">
        <color rgb="FF000000"/>
      </top>
      <bottom style="thin">
        <color rgb="FF000000"/>
      </bottom>
    </border>
    <border>
      <left/>
      <right style="medium">
        <color rgb="FF000000"/>
      </right>
      <top style="medium">
        <color rgb="FF000000"/>
      </top>
      <bottom style="thin">
        <color rgb="FF000000"/>
      </bottom>
    </border>
    <border>
      <left/>
      <right style="medium">
        <color rgb="FF000000"/>
      </right>
      <top style="thin">
        <color rgb="FF000000"/>
      </top>
      <bottom style="thin">
        <color rgb="FF000000"/>
      </bottom>
    </border>
    <border>
      <left style="medium">
        <color rgb="FF000000"/>
      </left>
      <right style="thin">
        <color rgb="FF000000"/>
      </right>
      <top style="thin">
        <color rgb="FF000000"/>
      </top>
      <bottom/>
    </border>
    <border>
      <left style="thin">
        <color rgb="FF000000"/>
      </left>
      <right style="thin">
        <color rgb="FF000000"/>
      </right>
      <top style="thin">
        <color rgb="FF000000"/>
      </top>
      <bottom/>
    </border>
    <border>
      <left style="thin">
        <color rgb="FF000000"/>
      </left>
      <right style="medium">
        <color rgb="FF000000"/>
      </right>
      <top style="thin">
        <color rgb="FF000000"/>
      </top>
      <bottom/>
    </border>
    <border>
      <left/>
      <right style="medium">
        <color rgb="FF000000"/>
      </right>
      <top style="thin">
        <color rgb="FF000000"/>
      </top>
      <bottom/>
    </border>
    <border>
      <left style="medium">
        <color rgb="FF000000"/>
      </left>
      <right style="thin">
        <color rgb="FF000000"/>
      </right>
      <top style="thin">
        <color rgb="FF000000"/>
      </top>
      <bottom style="medium">
        <color rgb="FF000000"/>
      </bottom>
    </border>
    <border>
      <left/>
      <right style="medium">
        <color rgb="FF000000"/>
      </right>
      <top style="thin">
        <color rgb="FF000000"/>
      </top>
      <bottom style="medium">
        <color rgb="FF000000"/>
      </bottom>
    </border>
    <border>
      <right style="thin">
        <color rgb="FF000000"/>
      </right>
      <top style="thin">
        <color rgb="FF000000"/>
      </top>
      <bottom style="medium">
        <color rgb="FF000000"/>
      </bottom>
    </border>
    <border>
      <left/>
      <top style="thin">
        <color rgb="FF000000"/>
      </top>
      <bottom style="medium">
        <color rgb="FF000000"/>
      </bottom>
    </border>
    <border>
      <left style="thin">
        <color theme="0"/>
      </left>
      <right style="thin">
        <color theme="0"/>
      </right>
      <top style="thin">
        <color rgb="FF000000"/>
      </top>
      <bottom style="thin">
        <color theme="0"/>
      </bottom>
    </border>
    <border>
      <left style="thin">
        <color theme="0"/>
      </left>
      <right style="medium">
        <color rgb="FF000000"/>
      </right>
      <top style="thin">
        <color rgb="FF000000"/>
      </top>
      <bottom style="thin">
        <color theme="0"/>
      </bottom>
    </border>
    <border>
      <left style="thin">
        <color theme="0"/>
      </left>
      <right style="thin">
        <color theme="0"/>
      </right>
      <bottom style="thin">
        <color theme="0"/>
      </bottom>
    </border>
    <border>
      <left style="thin">
        <color theme="0"/>
      </left>
      <right style="medium">
        <color rgb="FF000000"/>
      </right>
      <bottom style="thin">
        <color theme="0"/>
      </bottom>
    </border>
    <border>
      <left style="medium">
        <color rgb="FF000000"/>
      </left>
      <top style="thin">
        <color theme="0"/>
      </top>
      <bottom style="thin">
        <color rgb="FF000000"/>
      </bottom>
    </border>
    <border>
      <top style="thin">
        <color theme="0"/>
      </top>
      <bottom style="thin">
        <color rgb="FF000000"/>
      </bottom>
    </border>
    <border>
      <right style="medium">
        <color rgb="FF000000"/>
      </right>
      <top style="thin">
        <color theme="0"/>
      </top>
      <bottom style="thin">
        <color rgb="FF000000"/>
      </bottom>
    </border>
  </borders>
  <cellStyleXfs count="1">
    <xf borderId="0" fillId="0" fontId="0" numFmtId="0" applyAlignment="1" applyFont="1"/>
  </cellStyleXfs>
  <cellXfs count="220">
    <xf borderId="0" fillId="0" fontId="0" numFmtId="0" xfId="0" applyAlignment="1" applyFont="1">
      <alignment readingOrder="0" shrinkToFit="0" vertical="bottom" wrapText="0"/>
    </xf>
    <xf borderId="1" fillId="0" fontId="1" numFmtId="0" xfId="0" applyAlignment="1" applyBorder="1" applyFont="1">
      <alignment horizontal="center" vertical="center"/>
    </xf>
    <xf borderId="2" fillId="0" fontId="2" numFmtId="0" xfId="0" applyBorder="1" applyFont="1"/>
    <xf borderId="3" fillId="0" fontId="2" numFmtId="0" xfId="0" applyBorder="1" applyFont="1"/>
    <xf borderId="1" fillId="0" fontId="3" numFmtId="0" xfId="0" applyBorder="1" applyFont="1"/>
    <xf borderId="2" fillId="0" fontId="3" numFmtId="0" xfId="0" applyBorder="1" applyFont="1"/>
    <xf borderId="3" fillId="0" fontId="3" numFmtId="0" xfId="0" applyBorder="1" applyFont="1"/>
    <xf borderId="4" fillId="0" fontId="1" numFmtId="0" xfId="0" applyAlignment="1" applyBorder="1" applyFont="1">
      <alignment horizontal="center" vertical="center"/>
    </xf>
    <xf borderId="5" fillId="0" fontId="2" numFmtId="0" xfId="0" applyBorder="1" applyFont="1"/>
    <xf borderId="0" fillId="0" fontId="3" numFmtId="0" xfId="0" applyFont="1"/>
    <xf borderId="5" fillId="0" fontId="3" numFmtId="0" xfId="0" applyBorder="1" applyFont="1"/>
    <xf borderId="6" fillId="2" fontId="1" numFmtId="0" xfId="0" applyAlignment="1" applyBorder="1" applyFill="1" applyFont="1">
      <alignment vertical="top"/>
    </xf>
    <xf borderId="7" fillId="2" fontId="1" numFmtId="0" xfId="0" applyAlignment="1" applyBorder="1" applyFont="1">
      <alignment vertical="top"/>
    </xf>
    <xf borderId="8" fillId="2" fontId="1" numFmtId="0" xfId="0" applyAlignment="1" applyBorder="1" applyFont="1">
      <alignment vertical="top"/>
    </xf>
    <xf borderId="7" fillId="2" fontId="1" numFmtId="0" xfId="0" applyAlignment="1" applyBorder="1" applyFont="1">
      <alignment vertical="center"/>
    </xf>
    <xf borderId="0" fillId="0" fontId="3" numFmtId="0" xfId="0" applyAlignment="1" applyFont="1">
      <alignment vertical="center"/>
    </xf>
    <xf borderId="8" fillId="2" fontId="3" numFmtId="0" xfId="0" applyAlignment="1" applyBorder="1" applyFont="1">
      <alignment vertical="center"/>
    </xf>
    <xf borderId="6" fillId="2" fontId="1" numFmtId="0" xfId="0" applyBorder="1" applyFont="1"/>
    <xf borderId="7" fillId="2" fontId="1" numFmtId="0" xfId="0" applyBorder="1" applyFont="1"/>
    <xf borderId="8" fillId="2" fontId="1" numFmtId="0" xfId="0" applyBorder="1" applyFont="1"/>
    <xf borderId="9" fillId="2" fontId="3" numFmtId="0" xfId="0" applyAlignment="1" applyBorder="1" applyFont="1">
      <alignment vertical="center"/>
    </xf>
    <xf borderId="10" fillId="2" fontId="3" numFmtId="0" xfId="0" applyAlignment="1" applyBorder="1" applyFont="1">
      <alignment vertical="center"/>
    </xf>
    <xf borderId="11" fillId="2" fontId="3" numFmtId="0" xfId="0" applyAlignment="1" applyBorder="1" applyFont="1">
      <alignment vertical="center"/>
    </xf>
    <xf borderId="12" fillId="2" fontId="1" numFmtId="0" xfId="0" applyAlignment="1" applyBorder="1" applyFont="1">
      <alignment horizontal="center"/>
    </xf>
    <xf borderId="13" fillId="0" fontId="2" numFmtId="0" xfId="0" applyBorder="1" applyFont="1"/>
    <xf borderId="14" fillId="0" fontId="2" numFmtId="0" xfId="0" applyBorder="1" applyFont="1"/>
    <xf borderId="15" fillId="0" fontId="1" numFmtId="0" xfId="0" applyAlignment="1" applyBorder="1" applyFont="1">
      <alignment horizontal="left" vertical="center"/>
    </xf>
    <xf borderId="16" fillId="0" fontId="2" numFmtId="0" xfId="0" applyBorder="1" applyFont="1"/>
    <xf borderId="17" fillId="0" fontId="2" numFmtId="0" xfId="0" applyBorder="1" applyFont="1"/>
    <xf borderId="18" fillId="2" fontId="1" numFmtId="0" xfId="0" applyAlignment="1" applyBorder="1" applyFont="1">
      <alignment horizontal="left"/>
    </xf>
    <xf borderId="19" fillId="0" fontId="2" numFmtId="0" xfId="0" applyBorder="1" applyFont="1"/>
    <xf borderId="20" fillId="0" fontId="2" numFmtId="0" xfId="0" applyBorder="1" applyFont="1"/>
    <xf borderId="21" fillId="2" fontId="3" numFmtId="0" xfId="0" applyAlignment="1" applyBorder="1" applyFont="1">
      <alignment horizontal="left" shrinkToFit="0" vertical="top" wrapText="1"/>
    </xf>
    <xf borderId="22" fillId="0" fontId="2" numFmtId="0" xfId="0" applyBorder="1" applyFont="1"/>
    <xf borderId="23" fillId="0" fontId="2" numFmtId="0" xfId="0" applyBorder="1" applyFont="1"/>
    <xf borderId="24" fillId="2" fontId="1" numFmtId="0" xfId="0" applyAlignment="1" applyBorder="1" applyFont="1">
      <alignment horizontal="left" shrinkToFit="0" vertical="top" wrapText="1"/>
    </xf>
    <xf borderId="25" fillId="0" fontId="2" numFmtId="0" xfId="0" applyBorder="1" applyFont="1"/>
    <xf borderId="26" fillId="0" fontId="2" numFmtId="0" xfId="0" applyBorder="1" applyFont="1"/>
    <xf borderId="27" fillId="0" fontId="2" numFmtId="0" xfId="0" applyBorder="1" applyFont="1"/>
    <xf borderId="28" fillId="0" fontId="2" numFmtId="0" xfId="0" applyBorder="1" applyFont="1"/>
    <xf borderId="29" fillId="0" fontId="2" numFmtId="0" xfId="0" applyBorder="1" applyFont="1"/>
    <xf borderId="30" fillId="2" fontId="1" numFmtId="0" xfId="0" applyAlignment="1" applyBorder="1" applyFont="1">
      <alignment horizontal="left" shrinkToFit="0" vertical="center" wrapText="1"/>
    </xf>
    <xf borderId="31" fillId="0" fontId="2" numFmtId="0" xfId="0" applyBorder="1" applyFont="1"/>
    <xf borderId="32" fillId="0" fontId="2" numFmtId="0" xfId="0" applyBorder="1" applyFont="1"/>
    <xf borderId="33" fillId="2" fontId="1" numFmtId="0" xfId="0" applyAlignment="1" applyBorder="1" applyFont="1">
      <alignment horizontal="left" shrinkToFit="0" vertical="center" wrapText="1"/>
    </xf>
    <xf borderId="34" fillId="0" fontId="2" numFmtId="0" xfId="0" applyBorder="1" applyFont="1"/>
    <xf borderId="35" fillId="2" fontId="1" numFmtId="0" xfId="0" applyAlignment="1" applyBorder="1" applyFont="1">
      <alignment horizontal="left" shrinkToFit="0" vertical="center" wrapText="1"/>
    </xf>
    <xf borderId="33" fillId="2" fontId="1" numFmtId="164" xfId="0" applyAlignment="1" applyBorder="1" applyFont="1" applyNumberFormat="1">
      <alignment horizontal="left" shrinkToFit="0" vertical="center" wrapText="1"/>
    </xf>
    <xf borderId="36" fillId="2" fontId="1" numFmtId="0" xfId="0" applyAlignment="1" applyBorder="1" applyFont="1">
      <alignment horizontal="left" shrinkToFit="0" vertical="center" wrapText="1"/>
    </xf>
    <xf borderId="37" fillId="2" fontId="1" numFmtId="165" xfId="0" applyAlignment="1" applyBorder="1" applyFont="1" applyNumberFormat="1">
      <alignment horizontal="left" shrinkToFit="0" vertical="top" wrapText="1"/>
    </xf>
    <xf borderId="33" fillId="2" fontId="1" numFmtId="165" xfId="0" applyAlignment="1" applyBorder="1" applyFont="1" applyNumberFormat="1">
      <alignment shrinkToFit="0" vertical="center" wrapText="1"/>
    </xf>
    <xf borderId="38" fillId="2" fontId="1" numFmtId="0" xfId="0" applyAlignment="1" applyBorder="1" applyFont="1">
      <alignment shrinkToFit="0" vertical="top" wrapText="1"/>
    </xf>
    <xf borderId="39" fillId="2" fontId="3" numFmtId="0" xfId="0" applyAlignment="1" applyBorder="1" applyFont="1">
      <alignment horizontal="left" shrinkToFit="0" vertical="top" wrapText="1"/>
    </xf>
    <xf borderId="40" fillId="0" fontId="2" numFmtId="0" xfId="0" applyBorder="1" applyFont="1"/>
    <xf borderId="41" fillId="0" fontId="2" numFmtId="0" xfId="0" applyBorder="1" applyFont="1"/>
    <xf borderId="42" fillId="2" fontId="1" numFmtId="0" xfId="0" applyBorder="1" applyFont="1"/>
    <xf borderId="43" fillId="2" fontId="3" numFmtId="0" xfId="0" applyBorder="1" applyFont="1"/>
    <xf borderId="44" fillId="2" fontId="3" numFmtId="0" xfId="0" applyBorder="1" applyFont="1"/>
    <xf borderId="30" fillId="0" fontId="1" numFmtId="0" xfId="0" applyAlignment="1" applyBorder="1" applyFont="1">
      <alignment horizontal="left"/>
    </xf>
    <xf borderId="33" fillId="0" fontId="1" numFmtId="0" xfId="0" applyAlignment="1" applyBorder="1" applyFont="1">
      <alignment horizontal="left"/>
    </xf>
    <xf borderId="7" fillId="2" fontId="3" numFmtId="0" xfId="0" applyAlignment="1" applyBorder="1" applyFont="1">
      <alignment vertical="top"/>
    </xf>
    <xf borderId="8" fillId="2" fontId="3" numFmtId="0" xfId="0" applyAlignment="1" applyBorder="1" applyFont="1">
      <alignment vertical="top"/>
    </xf>
    <xf borderId="45" fillId="2" fontId="1" numFmtId="0" xfId="0" applyAlignment="1" applyBorder="1" applyFont="1">
      <alignment horizontal="center"/>
    </xf>
    <xf borderId="15" fillId="2" fontId="1" numFmtId="0" xfId="0" applyAlignment="1" applyBorder="1" applyFont="1">
      <alignment horizontal="center" vertical="top"/>
    </xf>
    <xf borderId="46" fillId="2" fontId="3" numFmtId="0" xfId="0" applyAlignment="1" applyBorder="1" applyFont="1">
      <alignment horizontal="center" vertical="center"/>
    </xf>
    <xf borderId="46" fillId="2" fontId="3" numFmtId="164" xfId="0" applyAlignment="1" applyBorder="1" applyFont="1" applyNumberFormat="1">
      <alignment horizontal="center" vertical="center"/>
    </xf>
    <xf borderId="21" fillId="2" fontId="1" numFmtId="0" xfId="0" applyAlignment="1" applyBorder="1" applyFont="1">
      <alignment horizontal="center" shrinkToFit="0" vertical="center" wrapText="1"/>
    </xf>
    <xf borderId="7" fillId="2" fontId="3" numFmtId="0" xfId="0" applyBorder="1" applyFont="1"/>
    <xf borderId="8" fillId="2" fontId="3" numFmtId="0" xfId="0" applyBorder="1" applyFont="1"/>
    <xf borderId="35" fillId="2" fontId="4" numFmtId="0" xfId="0" applyAlignment="1" applyBorder="1" applyFont="1">
      <alignment horizontal="center" vertical="center"/>
    </xf>
    <xf borderId="33" fillId="2" fontId="4" numFmtId="0" xfId="0" applyAlignment="1" applyBorder="1" applyFont="1">
      <alignment horizontal="center" vertical="center"/>
    </xf>
    <xf borderId="47" fillId="2" fontId="4" numFmtId="0" xfId="0" applyAlignment="1" applyBorder="1" applyFont="1">
      <alignment horizontal="center" vertical="center"/>
    </xf>
    <xf borderId="48" fillId="2" fontId="4" numFmtId="166" xfId="0" applyAlignment="1" applyBorder="1" applyFont="1" applyNumberFormat="1">
      <alignment horizontal="center" vertical="center"/>
    </xf>
    <xf borderId="33" fillId="0" fontId="5" numFmtId="0" xfId="0" applyAlignment="1" applyBorder="1" applyFont="1">
      <alignment horizontal="left" shrinkToFit="0" vertical="center" wrapText="1"/>
    </xf>
    <xf borderId="47" fillId="0" fontId="5" numFmtId="0" xfId="0" applyAlignment="1" applyBorder="1" applyFont="1">
      <alignment horizontal="center" vertical="center"/>
    </xf>
    <xf borderId="47" fillId="0" fontId="5" numFmtId="0" xfId="0" applyAlignment="1" applyBorder="1" applyFont="1">
      <alignment horizontal="center" shrinkToFit="0" vertical="center" wrapText="1"/>
    </xf>
    <xf borderId="48" fillId="2" fontId="6" numFmtId="166" xfId="0" applyAlignment="1" applyBorder="1" applyFont="1" applyNumberFormat="1">
      <alignment horizontal="center" vertical="center"/>
    </xf>
    <xf borderId="35" fillId="2" fontId="6" numFmtId="0" xfId="0" applyAlignment="1" applyBorder="1" applyFont="1">
      <alignment horizontal="center" vertical="center"/>
    </xf>
    <xf borderId="49" fillId="2" fontId="6" numFmtId="0" xfId="0" applyAlignment="1" applyBorder="1" applyFont="1">
      <alignment horizontal="center" vertical="center"/>
    </xf>
    <xf borderId="50" fillId="2" fontId="6" numFmtId="166" xfId="0" applyAlignment="1" applyBorder="1" applyFont="1" applyNumberFormat="1">
      <alignment horizontal="center" vertical="center"/>
    </xf>
    <xf borderId="33" fillId="0" fontId="7" numFmtId="0" xfId="0" applyAlignment="1" applyBorder="1" applyFont="1">
      <alignment horizontal="center" shrinkToFit="0" vertical="center" wrapText="1"/>
    </xf>
    <xf borderId="32" fillId="0" fontId="5" numFmtId="0" xfId="0" applyAlignment="1" applyBorder="1" applyFont="1">
      <alignment horizontal="center" vertical="center"/>
    </xf>
    <xf borderId="47" fillId="0" fontId="5" numFmtId="4" xfId="0" applyAlignment="1" applyBorder="1" applyFont="1" applyNumberFormat="1">
      <alignment horizontal="center" vertical="center"/>
    </xf>
    <xf borderId="47" fillId="0" fontId="5" numFmtId="4" xfId="0" applyAlignment="1" applyBorder="1" applyFont="1" applyNumberFormat="1">
      <alignment horizontal="center" shrinkToFit="0" vertical="center" wrapText="1"/>
    </xf>
    <xf borderId="33" fillId="2" fontId="4" numFmtId="166" xfId="0" applyAlignment="1" applyBorder="1" applyFont="1" applyNumberFormat="1">
      <alignment horizontal="center" vertical="center"/>
    </xf>
    <xf borderId="47" fillId="2" fontId="6" numFmtId="166" xfId="0" applyAlignment="1" applyBorder="1" applyFont="1" applyNumberFormat="1">
      <alignment vertical="center"/>
    </xf>
    <xf borderId="48" fillId="2" fontId="4" numFmtId="166" xfId="0" applyAlignment="1" applyBorder="1" applyFont="1" applyNumberFormat="1">
      <alignment vertical="center"/>
    </xf>
    <xf borderId="33" fillId="2" fontId="6" numFmtId="0" xfId="0" applyAlignment="1" applyBorder="1" applyFont="1">
      <alignment horizontal="left" shrinkToFit="0" vertical="center" wrapText="1"/>
    </xf>
    <xf borderId="51" fillId="2" fontId="6" numFmtId="0" xfId="0" applyAlignment="1" applyBorder="1" applyFont="1">
      <alignment shrinkToFit="0" vertical="center" wrapText="1"/>
    </xf>
    <xf borderId="51" fillId="2" fontId="6" numFmtId="0" xfId="0" applyAlignment="1" applyBorder="1" applyFont="1">
      <alignment horizontal="left" shrinkToFit="0" vertical="center" wrapText="1"/>
    </xf>
    <xf borderId="35" fillId="2" fontId="3" numFmtId="0" xfId="0" applyAlignment="1" applyBorder="1" applyFont="1">
      <alignment horizontal="right" vertical="center"/>
    </xf>
    <xf borderId="47" fillId="2" fontId="6" numFmtId="0" xfId="0" applyAlignment="1" applyBorder="1" applyFont="1">
      <alignment shrinkToFit="0" vertical="center" wrapText="1"/>
    </xf>
    <xf borderId="33" fillId="2" fontId="3" numFmtId="0" xfId="0" applyAlignment="1" applyBorder="1" applyFont="1">
      <alignment horizontal="center" vertical="center"/>
    </xf>
    <xf borderId="47" fillId="2" fontId="3" numFmtId="0" xfId="0" applyAlignment="1" applyBorder="1" applyFont="1">
      <alignment horizontal="right" vertical="center"/>
    </xf>
    <xf borderId="48" fillId="2" fontId="3" numFmtId="166" xfId="0" applyAlignment="1" applyBorder="1" applyFont="1" applyNumberFormat="1">
      <alignment horizontal="center" vertical="center"/>
    </xf>
    <xf borderId="52" fillId="2" fontId="1" numFmtId="0" xfId="0" applyAlignment="1" applyBorder="1" applyFont="1">
      <alignment horizontal="left" vertical="top"/>
    </xf>
    <xf borderId="53" fillId="0" fontId="2" numFmtId="0" xfId="0" applyBorder="1" applyFont="1"/>
    <xf borderId="15" fillId="0" fontId="1" numFmtId="0" xfId="0" applyAlignment="1" applyBorder="1" applyFont="1">
      <alignment horizontal="left"/>
    </xf>
    <xf borderId="4" fillId="0" fontId="2" numFmtId="0" xfId="0" applyBorder="1" applyFont="1"/>
    <xf borderId="12" fillId="2" fontId="1" numFmtId="0" xfId="0" applyAlignment="1" applyBorder="1" applyFont="1">
      <alignment horizontal="left"/>
    </xf>
    <xf borderId="54" fillId="2" fontId="1" numFmtId="0" xfId="0" applyAlignment="1" applyBorder="1" applyFont="1">
      <alignment horizontal="center"/>
    </xf>
    <xf borderId="55" fillId="2" fontId="1" numFmtId="0" xfId="0" applyAlignment="1" applyBorder="1" applyFont="1">
      <alignment horizontal="center"/>
    </xf>
    <xf borderId="44" fillId="2" fontId="1" numFmtId="0" xfId="0" applyAlignment="1" applyBorder="1" applyFont="1">
      <alignment horizontal="center"/>
    </xf>
    <xf borderId="35" fillId="2" fontId="8" numFmtId="0" xfId="0" applyAlignment="1" applyBorder="1" applyFont="1">
      <alignment horizontal="center" shrinkToFit="0" vertical="center" wrapText="1"/>
    </xf>
    <xf borderId="33" fillId="2" fontId="3" numFmtId="9" xfId="0" applyAlignment="1" applyBorder="1" applyFont="1" applyNumberFormat="1">
      <alignment horizontal="center" vertical="center"/>
    </xf>
    <xf borderId="47" fillId="0" fontId="3" numFmtId="166" xfId="0" applyAlignment="1" applyBorder="1" applyFont="1" applyNumberFormat="1">
      <alignment horizontal="center" vertical="center"/>
    </xf>
    <xf borderId="47" fillId="0" fontId="3" numFmtId="164" xfId="0" applyAlignment="1" applyBorder="1" applyFont="1" applyNumberFormat="1">
      <alignment horizontal="center" vertical="center"/>
    </xf>
    <xf borderId="48" fillId="0" fontId="3" numFmtId="164" xfId="0" applyAlignment="1" applyBorder="1" applyFont="1" applyNumberFormat="1">
      <alignment horizontal="center" vertical="center"/>
    </xf>
    <xf borderId="12" fillId="2" fontId="1" numFmtId="0" xfId="0" applyAlignment="1" applyBorder="1" applyFont="1">
      <alignment horizontal="left" shrinkToFit="0" vertical="center" wrapText="1"/>
    </xf>
    <xf borderId="56" fillId="2" fontId="1" numFmtId="0" xfId="0" applyAlignment="1" applyBorder="1" applyFont="1">
      <alignment horizontal="left"/>
    </xf>
    <xf borderId="57" fillId="0" fontId="2" numFmtId="0" xfId="0" applyBorder="1" applyFont="1"/>
    <xf borderId="58" fillId="0" fontId="2" numFmtId="0" xfId="0" applyBorder="1" applyFont="1"/>
    <xf borderId="15" fillId="2" fontId="1" numFmtId="0" xfId="0" applyAlignment="1" applyBorder="1" applyFont="1">
      <alignment horizontal="left"/>
    </xf>
    <xf borderId="15" fillId="2" fontId="1" numFmtId="0" xfId="0" applyAlignment="1" applyBorder="1" applyFont="1">
      <alignment horizontal="center"/>
    </xf>
    <xf borderId="59" fillId="0" fontId="2" numFmtId="0" xfId="0" applyBorder="1" applyFont="1"/>
    <xf borderId="60" fillId="2" fontId="1" numFmtId="0" xfId="0" applyAlignment="1" applyBorder="1" applyFont="1">
      <alignment horizontal="center"/>
    </xf>
    <xf borderId="60" fillId="2" fontId="1" numFmtId="167" xfId="0" applyAlignment="1" applyBorder="1" applyFont="1" applyNumberFormat="1">
      <alignment horizontal="center"/>
    </xf>
    <xf borderId="60" fillId="2" fontId="1" numFmtId="167" xfId="0" applyAlignment="1" applyBorder="1" applyFont="1" applyNumberFormat="1">
      <alignment horizontal="center" vertical="center"/>
    </xf>
    <xf borderId="61" fillId="2" fontId="1" numFmtId="167" xfId="0" applyAlignment="1" applyBorder="1" applyFont="1" applyNumberFormat="1">
      <alignment horizontal="center" vertical="center"/>
    </xf>
    <xf borderId="21" fillId="2" fontId="1" numFmtId="0" xfId="0" applyAlignment="1" applyBorder="1" applyFont="1">
      <alignment horizontal="left"/>
    </xf>
    <xf borderId="62" fillId="0" fontId="2" numFmtId="0" xfId="0" applyBorder="1" applyFont="1"/>
    <xf borderId="63" fillId="2" fontId="1" numFmtId="165" xfId="0" applyAlignment="1" applyBorder="1" applyFont="1" applyNumberFormat="1">
      <alignment horizontal="center"/>
    </xf>
    <xf borderId="63" fillId="2" fontId="9" numFmtId="167" xfId="0" applyBorder="1" applyFont="1" applyNumberFormat="1"/>
    <xf borderId="63" fillId="2" fontId="1" numFmtId="167" xfId="0" applyAlignment="1" applyBorder="1" applyFont="1" applyNumberFormat="1">
      <alignment vertical="center"/>
    </xf>
    <xf borderId="64" fillId="2" fontId="1" numFmtId="167" xfId="0" applyBorder="1" applyFont="1" applyNumberFormat="1"/>
    <xf borderId="65" fillId="2" fontId="1" numFmtId="0" xfId="0" applyAlignment="1" applyBorder="1" applyFont="1">
      <alignment horizontal="left"/>
    </xf>
    <xf borderId="66" fillId="0" fontId="2" numFmtId="0" xfId="0" applyBorder="1" applyFont="1"/>
    <xf borderId="67" fillId="2" fontId="1" numFmtId="165" xfId="0" applyAlignment="1" applyBorder="1" applyFont="1" applyNumberFormat="1">
      <alignment horizontal="center"/>
    </xf>
    <xf borderId="67" fillId="2" fontId="9" numFmtId="167" xfId="0" applyBorder="1" applyFont="1" applyNumberFormat="1"/>
    <xf borderId="67" fillId="2" fontId="1" numFmtId="167" xfId="0" applyAlignment="1" applyBorder="1" applyFont="1" applyNumberFormat="1">
      <alignment vertical="center"/>
    </xf>
    <xf borderId="50" fillId="2" fontId="1" numFmtId="167" xfId="0" applyBorder="1" applyFont="1" applyNumberFormat="1"/>
    <xf borderId="30" fillId="2" fontId="1" numFmtId="0" xfId="0" applyAlignment="1" applyBorder="1" applyFont="1">
      <alignment horizontal="left"/>
    </xf>
    <xf borderId="47" fillId="2" fontId="1" numFmtId="165" xfId="0" applyAlignment="1" applyBorder="1" applyFont="1" applyNumberFormat="1">
      <alignment horizontal="center"/>
    </xf>
    <xf borderId="47" fillId="2" fontId="1" numFmtId="167" xfId="0" applyAlignment="1" applyBorder="1" applyFont="1" applyNumberFormat="1">
      <alignment horizontal="center" vertical="center"/>
    </xf>
    <xf borderId="48" fillId="2" fontId="1" numFmtId="167" xfId="0" applyAlignment="1" applyBorder="1" applyFont="1" applyNumberFormat="1">
      <alignment horizontal="center" vertical="center"/>
    </xf>
    <xf borderId="48" fillId="2" fontId="1" numFmtId="167" xfId="0" applyBorder="1" applyFont="1" applyNumberFormat="1"/>
    <xf borderId="68" fillId="2" fontId="1" numFmtId="165" xfId="0" applyAlignment="1" applyBorder="1" applyFont="1" applyNumberFormat="1">
      <alignment horizontal="center"/>
    </xf>
    <xf borderId="68" fillId="2" fontId="1" numFmtId="165" xfId="0" applyBorder="1" applyFont="1" applyNumberFormat="1"/>
    <xf borderId="68" fillId="2" fontId="1" numFmtId="167" xfId="0" applyAlignment="1" applyBorder="1" applyFont="1" applyNumberFormat="1">
      <alignment horizontal="center" vertical="center"/>
    </xf>
    <xf borderId="69" fillId="2" fontId="1" numFmtId="167" xfId="0" applyBorder="1" applyFont="1" applyNumberFormat="1"/>
    <xf borderId="60" fillId="3" fontId="1" numFmtId="165" xfId="0" applyAlignment="1" applyBorder="1" applyFill="1" applyFont="1" applyNumberFormat="1">
      <alignment horizontal="center"/>
    </xf>
    <xf borderId="45" fillId="3" fontId="1" numFmtId="165" xfId="0" applyBorder="1" applyFont="1" applyNumberFormat="1"/>
    <xf borderId="45" fillId="3" fontId="1" numFmtId="166" xfId="0" applyBorder="1" applyFont="1" applyNumberFormat="1"/>
    <xf borderId="45" fillId="3" fontId="1" numFmtId="2" xfId="0" applyBorder="1" applyFont="1" applyNumberFormat="1"/>
    <xf borderId="42" fillId="2" fontId="1" numFmtId="0" xfId="0" applyAlignment="1" applyBorder="1" applyFont="1">
      <alignment horizontal="center"/>
    </xf>
    <xf borderId="43" fillId="2" fontId="1" numFmtId="0" xfId="0" applyAlignment="1" applyBorder="1" applyFont="1">
      <alignment horizontal="center"/>
    </xf>
    <xf borderId="7" fillId="2" fontId="1" numFmtId="9" xfId="0" applyAlignment="1" applyBorder="1" applyFont="1" applyNumberFormat="1">
      <alignment horizontal="center"/>
    </xf>
    <xf borderId="7" fillId="2" fontId="1" numFmtId="167" xfId="0" applyBorder="1" applyFont="1" applyNumberFormat="1"/>
    <xf borderId="42" fillId="2" fontId="1" numFmtId="0" xfId="0" applyAlignment="1" applyBorder="1" applyFont="1">
      <alignment horizontal="left"/>
    </xf>
    <xf borderId="43" fillId="2" fontId="1" numFmtId="9" xfId="0" applyAlignment="1" applyBorder="1" applyFont="1" applyNumberFormat="1">
      <alignment horizontal="center"/>
    </xf>
    <xf borderId="43" fillId="2" fontId="1" numFmtId="167" xfId="0" applyBorder="1" applyFont="1" applyNumberFormat="1"/>
    <xf borderId="70" fillId="2" fontId="1" numFmtId="0" xfId="0" applyAlignment="1" applyBorder="1" applyFont="1">
      <alignment vertical="top"/>
    </xf>
    <xf borderId="71" fillId="2" fontId="1" numFmtId="0" xfId="0" applyAlignment="1" applyBorder="1" applyFont="1">
      <alignment vertical="top"/>
    </xf>
    <xf borderId="72" fillId="2" fontId="1" numFmtId="0" xfId="0" applyAlignment="1" applyBorder="1" applyFont="1">
      <alignment horizontal="center"/>
    </xf>
    <xf borderId="48" fillId="3" fontId="1" numFmtId="165" xfId="0" applyBorder="1" applyFont="1" applyNumberFormat="1"/>
    <xf borderId="15" fillId="2" fontId="1" numFmtId="166" xfId="0" applyAlignment="1" applyBorder="1" applyFont="1" applyNumberFormat="1">
      <alignment horizontal="left"/>
    </xf>
    <xf borderId="6" fillId="2" fontId="3" numFmtId="0" xfId="0" applyBorder="1" applyFont="1"/>
    <xf borderId="73" fillId="0" fontId="2" numFmtId="0" xfId="0" applyBorder="1" applyFont="1"/>
    <xf borderId="74" fillId="2" fontId="1" numFmtId="165" xfId="0" applyAlignment="1" applyBorder="1" applyFont="1" applyNumberFormat="1">
      <alignment horizontal="center"/>
    </xf>
    <xf borderId="74" fillId="2" fontId="3" numFmtId="165" xfId="0" applyBorder="1" applyFont="1" applyNumberFormat="1"/>
    <xf borderId="75" fillId="2" fontId="1" numFmtId="165" xfId="0" applyBorder="1" applyFont="1" applyNumberFormat="1"/>
    <xf borderId="75" fillId="2" fontId="3" numFmtId="165" xfId="0" applyAlignment="1" applyBorder="1" applyFont="1" applyNumberFormat="1">
      <alignment horizontal="center" shrinkToFit="0" vertical="center" wrapText="1"/>
    </xf>
    <xf borderId="7" fillId="2" fontId="3" numFmtId="167" xfId="0" applyBorder="1" applyFont="1" applyNumberFormat="1"/>
    <xf borderId="75" fillId="2" fontId="3" numFmtId="165" xfId="0" applyBorder="1" applyFont="1" applyNumberFormat="1"/>
    <xf borderId="75" fillId="3" fontId="1" numFmtId="165" xfId="0" applyBorder="1" applyFont="1" applyNumberFormat="1"/>
    <xf borderId="39" fillId="2" fontId="1" numFmtId="0" xfId="0" applyAlignment="1" applyBorder="1" applyFont="1">
      <alignment horizontal="left"/>
    </xf>
    <xf borderId="76" fillId="2" fontId="3" numFmtId="165" xfId="0" applyBorder="1" applyFont="1" applyNumberFormat="1"/>
    <xf borderId="76" fillId="0" fontId="1" numFmtId="165" xfId="0" applyBorder="1" applyFont="1" applyNumberFormat="1"/>
    <xf borderId="77" fillId="3" fontId="1" numFmtId="165" xfId="0" applyBorder="1" applyFont="1" applyNumberFormat="1"/>
    <xf borderId="11" fillId="3" fontId="1" numFmtId="165" xfId="0" applyBorder="1" applyFont="1" applyNumberFormat="1"/>
    <xf borderId="6" fillId="2" fontId="1" numFmtId="167" xfId="0" applyBorder="1" applyFont="1" applyNumberFormat="1"/>
    <xf borderId="42" fillId="2" fontId="1" numFmtId="0" xfId="0" applyAlignment="1" applyBorder="1" applyFont="1">
      <alignment horizontal="center" vertical="center"/>
    </xf>
    <xf borderId="54" fillId="2" fontId="1" numFmtId="0" xfId="0" applyAlignment="1" applyBorder="1" applyFont="1">
      <alignment horizontal="center" vertical="center"/>
    </xf>
    <xf borderId="45" fillId="2" fontId="1" numFmtId="0" xfId="0" applyAlignment="1" applyBorder="1" applyFont="1">
      <alignment horizontal="center" vertical="center"/>
    </xf>
    <xf borderId="43" fillId="2" fontId="1" numFmtId="0" xfId="0" applyAlignment="1" applyBorder="1" applyFont="1">
      <alignment horizontal="center" shrinkToFit="0" vertical="center" wrapText="1"/>
    </xf>
    <xf borderId="78" fillId="2" fontId="1" numFmtId="0" xfId="0" applyAlignment="1" applyBorder="1" applyFont="1">
      <alignment horizontal="center"/>
    </xf>
    <xf borderId="63" fillId="2" fontId="1" numFmtId="0" xfId="0" applyAlignment="1" applyBorder="1" applyFont="1">
      <alignment horizontal="center"/>
    </xf>
    <xf borderId="67" fillId="2" fontId="1" numFmtId="0" xfId="0" applyAlignment="1" applyBorder="1" applyFont="1">
      <alignment horizontal="center"/>
    </xf>
    <xf borderId="63" fillId="2" fontId="1" numFmtId="164" xfId="0" applyAlignment="1" applyBorder="1" applyFont="1" applyNumberFormat="1">
      <alignment horizontal="center"/>
    </xf>
    <xf borderId="64" fillId="2" fontId="1" numFmtId="0" xfId="0" applyAlignment="1" applyBorder="1" applyFont="1">
      <alignment horizontal="center"/>
    </xf>
    <xf borderId="79" fillId="2" fontId="1" numFmtId="165" xfId="0" applyBorder="1" applyFont="1" applyNumberFormat="1"/>
    <xf borderId="35" fillId="2" fontId="1" numFmtId="0" xfId="0" applyAlignment="1" applyBorder="1" applyFont="1">
      <alignment horizontal="center"/>
    </xf>
    <xf borderId="47" fillId="2" fontId="1" numFmtId="0" xfId="0" applyAlignment="1" applyBorder="1" applyFont="1">
      <alignment horizontal="center"/>
    </xf>
    <xf borderId="47" fillId="0" fontId="1" numFmtId="0" xfId="0" applyAlignment="1" applyBorder="1" applyFont="1">
      <alignment horizontal="center"/>
    </xf>
    <xf borderId="47" fillId="2" fontId="1" numFmtId="164" xfId="0" applyAlignment="1" applyBorder="1" applyFont="1" applyNumberFormat="1">
      <alignment horizontal="center"/>
    </xf>
    <xf borderId="48" fillId="2" fontId="1" numFmtId="0" xfId="0" applyAlignment="1" applyBorder="1" applyFont="1">
      <alignment horizontal="center"/>
    </xf>
    <xf borderId="80" fillId="2" fontId="1" numFmtId="165" xfId="0" applyBorder="1" applyFont="1" applyNumberFormat="1"/>
    <xf borderId="81" fillId="2" fontId="1" numFmtId="0" xfId="0" applyAlignment="1" applyBorder="1" applyFont="1">
      <alignment horizontal="center"/>
    </xf>
    <xf borderId="82" fillId="2" fontId="1" numFmtId="0" xfId="0" applyAlignment="1" applyBorder="1" applyFont="1">
      <alignment horizontal="center"/>
    </xf>
    <xf borderId="82" fillId="2" fontId="1" numFmtId="164" xfId="0" applyAlignment="1" applyBorder="1" applyFont="1" applyNumberFormat="1">
      <alignment horizontal="center"/>
    </xf>
    <xf borderId="83" fillId="2" fontId="1" numFmtId="0" xfId="0" applyAlignment="1" applyBorder="1" applyFont="1">
      <alignment horizontal="center"/>
    </xf>
    <xf borderId="84" fillId="2" fontId="1" numFmtId="165" xfId="0" applyBorder="1" applyFont="1" applyNumberFormat="1"/>
    <xf borderId="85" fillId="2" fontId="1" numFmtId="0" xfId="0" applyAlignment="1" applyBorder="1" applyFont="1">
      <alignment horizontal="center"/>
    </xf>
    <xf borderId="68" fillId="2" fontId="1" numFmtId="0" xfId="0" applyAlignment="1" applyBorder="1" applyFont="1">
      <alignment horizontal="center"/>
    </xf>
    <xf borderId="68" fillId="2" fontId="1" numFmtId="164" xfId="0" applyAlignment="1" applyBorder="1" applyFont="1" applyNumberFormat="1">
      <alignment horizontal="center"/>
    </xf>
    <xf borderId="69" fillId="2" fontId="1" numFmtId="0" xfId="0" applyAlignment="1" applyBorder="1" applyFont="1">
      <alignment horizontal="center"/>
    </xf>
    <xf borderId="86" fillId="2" fontId="1" numFmtId="165" xfId="0" applyBorder="1" applyFont="1" applyNumberFormat="1"/>
    <xf borderId="21" fillId="2" fontId="1" numFmtId="0" xfId="0" applyAlignment="1" applyBorder="1" applyFont="1">
      <alignment horizontal="right"/>
    </xf>
    <xf borderId="50" fillId="3" fontId="1" numFmtId="165" xfId="0" applyAlignment="1" applyBorder="1" applyFont="1" applyNumberFormat="1">
      <alignment horizontal="center"/>
    </xf>
    <xf borderId="56" fillId="2" fontId="1" numFmtId="0" xfId="0" applyAlignment="1" applyBorder="1" applyFont="1">
      <alignment horizontal="right"/>
    </xf>
    <xf borderId="87" fillId="0" fontId="2" numFmtId="0" xfId="0" applyBorder="1" applyFont="1"/>
    <xf borderId="48" fillId="3" fontId="1" numFmtId="2" xfId="0" applyBorder="1" applyFont="1" applyNumberFormat="1"/>
    <xf borderId="42" fillId="2" fontId="3" numFmtId="0" xfId="0" applyBorder="1" applyFont="1"/>
    <xf borderId="15" fillId="2" fontId="1" numFmtId="0" xfId="0" applyAlignment="1" applyBorder="1" applyFont="1">
      <alignment horizontal="left" shrinkToFit="0" wrapText="1"/>
    </xf>
    <xf borderId="56" fillId="2" fontId="1" numFmtId="10" xfId="0" applyAlignment="1" applyBorder="1" applyFont="1" applyNumberFormat="1">
      <alignment horizontal="center" shrinkToFit="0" vertical="center" wrapText="1"/>
    </xf>
    <xf borderId="68" fillId="3" fontId="1" numFmtId="2" xfId="0" applyAlignment="1" applyBorder="1" applyFont="1" applyNumberFormat="1">
      <alignment vertical="center"/>
    </xf>
    <xf borderId="88" fillId="2" fontId="1" numFmtId="10" xfId="0" applyAlignment="1" applyBorder="1" applyFont="1" applyNumberFormat="1">
      <alignment horizontal="center" shrinkToFit="0" vertical="center" wrapText="1"/>
    </xf>
    <xf borderId="69" fillId="3" fontId="1" numFmtId="2" xfId="0" applyAlignment="1" applyBorder="1" applyFont="1" applyNumberFormat="1">
      <alignment vertical="center"/>
    </xf>
    <xf borderId="27" fillId="0" fontId="3" numFmtId="0" xfId="0" applyAlignment="1" applyBorder="1" applyFont="1">
      <alignment horizontal="left" shrinkToFit="0" wrapText="1"/>
    </xf>
    <xf borderId="24" fillId="0" fontId="1" numFmtId="0" xfId="0" applyBorder="1" applyFont="1"/>
    <xf borderId="89" fillId="0" fontId="3" numFmtId="0" xfId="0" applyBorder="1" applyFont="1"/>
    <xf borderId="90" fillId="0" fontId="3" numFmtId="0" xfId="0" applyBorder="1" applyFont="1"/>
    <xf borderId="4" fillId="0" fontId="1" numFmtId="0" xfId="0" applyBorder="1" applyFont="1"/>
    <xf borderId="91" fillId="0" fontId="3" numFmtId="0" xfId="0" applyBorder="1" applyFont="1"/>
    <xf borderId="92" fillId="0" fontId="3" numFmtId="0" xfId="0" applyBorder="1" applyFont="1"/>
    <xf borderId="0" fillId="0" fontId="10" numFmtId="0" xfId="0" applyFont="1"/>
    <xf borderId="93" fillId="0" fontId="1" numFmtId="0" xfId="0" applyAlignment="1" applyBorder="1" applyFont="1">
      <alignment horizontal="center"/>
    </xf>
    <xf borderId="94" fillId="0" fontId="2" numFmtId="0" xfId="0" applyBorder="1" applyFont="1"/>
    <xf borderId="95" fillId="0" fontId="2" numFmtId="0" xfId="0" applyBorder="1" applyFont="1"/>
    <xf borderId="56" fillId="0" fontId="3" numFmtId="0" xfId="0" applyAlignment="1" applyBorder="1" applyFont="1">
      <alignment horizont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161925</xdr:colOff>
      <xdr:row>3</xdr:row>
      <xdr:rowOff>0</xdr:rowOff>
    </xdr:from>
    <xdr:ext cx="552450" cy="51435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2276475</xdr:colOff>
      <xdr:row>174</xdr:row>
      <xdr:rowOff>142875</xdr:rowOff>
    </xdr:from>
    <xdr:ext cx="2209800" cy="733425"/>
    <xdr:pic>
      <xdr:nvPicPr>
        <xdr:cNvPr id="0" name="image1.png" title="Imagen"/>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42.0"/>
    <col customWidth="1" min="2" max="2" width="34.43"/>
    <col customWidth="1" min="3" max="3" width="19.29"/>
    <col customWidth="1" min="4" max="4" width="19.86"/>
    <col customWidth="1" min="5" max="5" width="36.14"/>
    <col customWidth="1" min="6" max="6" width="33.0"/>
    <col customWidth="1" min="7" max="26" width="10.71"/>
  </cols>
  <sheetData>
    <row r="1">
      <c r="A1" s="1" t="s">
        <v>0</v>
      </c>
      <c r="B1" s="2"/>
      <c r="C1" s="3"/>
      <c r="D1" s="4"/>
      <c r="E1" s="5"/>
      <c r="F1" s="6"/>
    </row>
    <row r="2">
      <c r="A2" s="7" t="s">
        <v>1</v>
      </c>
      <c r="C2" s="8"/>
      <c r="D2" s="9"/>
      <c r="E2" s="9"/>
      <c r="F2" s="10"/>
    </row>
    <row r="3">
      <c r="A3" s="1" t="s">
        <v>2</v>
      </c>
      <c r="B3" s="2"/>
      <c r="C3" s="2"/>
      <c r="D3" s="4"/>
      <c r="E3" s="5"/>
      <c r="F3" s="6"/>
    </row>
    <row r="4">
      <c r="A4" s="11" t="s">
        <v>3</v>
      </c>
      <c r="B4" s="12"/>
      <c r="C4" s="13"/>
      <c r="D4" s="14" t="s">
        <v>4</v>
      </c>
      <c r="E4" s="15"/>
      <c r="F4" s="16"/>
    </row>
    <row r="5">
      <c r="A5" s="17"/>
      <c r="B5" s="18"/>
      <c r="C5" s="19"/>
      <c r="D5" s="20"/>
      <c r="E5" s="21"/>
      <c r="F5" s="22"/>
    </row>
    <row r="6" ht="27.0" customHeight="1">
      <c r="A6" s="23" t="s">
        <v>5</v>
      </c>
      <c r="B6" s="24"/>
      <c r="C6" s="25"/>
      <c r="D6" s="26" t="s">
        <v>6</v>
      </c>
      <c r="E6" s="27"/>
      <c r="F6" s="28"/>
    </row>
    <row r="7">
      <c r="A7" s="29" t="s">
        <v>7</v>
      </c>
      <c r="B7" s="30"/>
      <c r="C7" s="31"/>
      <c r="D7" s="29" t="s">
        <v>8</v>
      </c>
      <c r="E7" s="30"/>
      <c r="F7" s="31"/>
    </row>
    <row r="8">
      <c r="A8" s="32" t="s">
        <v>9</v>
      </c>
      <c r="B8" s="33"/>
      <c r="C8" s="33"/>
      <c r="D8" s="33"/>
      <c r="E8" s="33"/>
      <c r="F8" s="34"/>
    </row>
    <row r="9">
      <c r="A9" s="35" t="s">
        <v>10</v>
      </c>
      <c r="B9" s="36"/>
      <c r="C9" s="36"/>
      <c r="D9" s="36"/>
      <c r="E9" s="36"/>
      <c r="F9" s="37"/>
    </row>
    <row r="10" ht="41.25" customHeight="1">
      <c r="A10" s="38"/>
      <c r="B10" s="39"/>
      <c r="C10" s="39"/>
      <c r="D10" s="39"/>
      <c r="E10" s="39"/>
      <c r="F10" s="40"/>
    </row>
    <row r="11">
      <c r="A11" s="41" t="s">
        <v>11</v>
      </c>
      <c r="B11" s="42"/>
      <c r="C11" s="42"/>
      <c r="D11" s="43"/>
      <c r="E11" s="44" t="s">
        <v>12</v>
      </c>
      <c r="F11" s="45"/>
    </row>
    <row r="12" ht="57.0" customHeight="1">
      <c r="A12" s="46" t="s">
        <v>13</v>
      </c>
      <c r="B12" s="47" t="s">
        <v>14</v>
      </c>
      <c r="C12" s="43"/>
      <c r="D12" s="48" t="s">
        <v>15</v>
      </c>
      <c r="E12" s="44" t="s">
        <v>16</v>
      </c>
      <c r="F12" s="45"/>
    </row>
    <row r="13">
      <c r="A13" s="49" t="s">
        <v>17</v>
      </c>
      <c r="B13" s="50">
        <v>3.0E7</v>
      </c>
      <c r="C13" s="43"/>
      <c r="D13" s="51" t="s">
        <v>18</v>
      </c>
      <c r="E13" s="42"/>
      <c r="F13" s="45"/>
    </row>
    <row r="14">
      <c r="A14" s="49" t="s">
        <v>19</v>
      </c>
      <c r="B14" s="50">
        <v>1.5E7</v>
      </c>
      <c r="C14" s="43"/>
      <c r="D14" s="51" t="s">
        <v>20</v>
      </c>
      <c r="E14" s="42"/>
      <c r="F14" s="45"/>
    </row>
    <row r="15">
      <c r="A15" s="49" t="s">
        <v>21</v>
      </c>
      <c r="B15" s="50">
        <f>SUM(B13:B14)</f>
        <v>45000000</v>
      </c>
      <c r="C15" s="43"/>
      <c r="D15" s="51" t="s">
        <v>22</v>
      </c>
      <c r="E15" s="42"/>
      <c r="F15" s="45"/>
    </row>
    <row r="16" ht="320.25" customHeight="1">
      <c r="A16" s="52" t="s">
        <v>23</v>
      </c>
      <c r="B16" s="53"/>
      <c r="C16" s="53"/>
      <c r="D16" s="53"/>
      <c r="E16" s="53"/>
      <c r="F16" s="54"/>
    </row>
    <row r="17" ht="192.75" customHeight="1">
      <c r="A17" s="52" t="s">
        <v>24</v>
      </c>
      <c r="B17" s="53"/>
      <c r="C17" s="53"/>
      <c r="D17" s="53"/>
      <c r="E17" s="53"/>
      <c r="F17" s="54"/>
    </row>
    <row r="18" ht="270.0" customHeight="1">
      <c r="A18" s="52" t="s">
        <v>25</v>
      </c>
      <c r="B18" s="53"/>
      <c r="C18" s="53"/>
      <c r="D18" s="53"/>
      <c r="E18" s="53"/>
      <c r="F18" s="54"/>
    </row>
    <row r="19">
      <c r="A19" s="55" t="s">
        <v>26</v>
      </c>
      <c r="B19" s="56"/>
      <c r="C19" s="56"/>
      <c r="D19" s="56"/>
      <c r="E19" s="56"/>
      <c r="F19" s="57"/>
    </row>
    <row r="20">
      <c r="A20" s="58" t="s">
        <v>27</v>
      </c>
      <c r="B20" s="43"/>
      <c r="C20" s="59" t="s">
        <v>28</v>
      </c>
      <c r="D20" s="43"/>
      <c r="E20" s="59" t="s">
        <v>29</v>
      </c>
      <c r="F20" s="45"/>
    </row>
    <row r="21" ht="15.75" customHeight="1">
      <c r="A21" s="58" t="s">
        <v>30</v>
      </c>
      <c r="B21" s="43"/>
      <c r="C21" s="59" t="s">
        <v>31</v>
      </c>
      <c r="D21" s="43"/>
      <c r="E21" s="59" t="s">
        <v>29</v>
      </c>
      <c r="F21" s="45"/>
    </row>
    <row r="22" ht="15.75" customHeight="1">
      <c r="A22" s="11" t="s">
        <v>32</v>
      </c>
      <c r="B22" s="60"/>
      <c r="C22" s="60"/>
      <c r="D22" s="60"/>
      <c r="E22" s="60"/>
      <c r="F22" s="61"/>
    </row>
    <row r="23" ht="15.75" customHeight="1">
      <c r="A23" s="62" t="s">
        <v>33</v>
      </c>
      <c r="B23" s="62" t="s">
        <v>34</v>
      </c>
      <c r="C23" s="63" t="s">
        <v>35</v>
      </c>
      <c r="D23" s="27"/>
      <c r="E23" s="27"/>
      <c r="F23" s="28"/>
    </row>
    <row r="24" ht="15.75" customHeight="1">
      <c r="A24" s="64" t="s">
        <v>36</v>
      </c>
      <c r="B24" s="65" t="s">
        <v>36</v>
      </c>
      <c r="C24" s="66" t="s">
        <v>36</v>
      </c>
      <c r="D24" s="33"/>
      <c r="E24" s="33"/>
      <c r="F24" s="34"/>
    </row>
    <row r="25" ht="15.75" customHeight="1">
      <c r="A25" s="17" t="s">
        <v>37</v>
      </c>
      <c r="B25" s="67"/>
      <c r="C25" s="67"/>
      <c r="D25" s="67"/>
      <c r="E25" s="67"/>
      <c r="F25" s="68"/>
    </row>
    <row r="26" ht="15.75" customHeight="1">
      <c r="A26" s="69" t="s">
        <v>38</v>
      </c>
      <c r="B26" s="70" t="s">
        <v>39</v>
      </c>
      <c r="C26" s="43"/>
      <c r="D26" s="71" t="s">
        <v>40</v>
      </c>
      <c r="E26" s="71" t="s">
        <v>41</v>
      </c>
      <c r="F26" s="72" t="s">
        <v>42</v>
      </c>
    </row>
    <row r="27" ht="49.5" customHeight="1">
      <c r="A27" s="69"/>
      <c r="B27" s="73" t="s">
        <v>43</v>
      </c>
      <c r="C27" s="43"/>
      <c r="D27" s="74" t="s">
        <v>44</v>
      </c>
      <c r="E27" s="75">
        <v>35.0</v>
      </c>
      <c r="F27" s="76">
        <v>49950.00000000004</v>
      </c>
    </row>
    <row r="28" ht="46.5" customHeight="1">
      <c r="A28" s="69"/>
      <c r="B28" s="73" t="s">
        <v>45</v>
      </c>
      <c r="C28" s="43"/>
      <c r="D28" s="74" t="s">
        <v>44</v>
      </c>
      <c r="E28" s="75">
        <v>125.0</v>
      </c>
      <c r="F28" s="76">
        <v>171628.20000000007</v>
      </c>
    </row>
    <row r="29" ht="44.25" customHeight="1">
      <c r="A29" s="69"/>
      <c r="B29" s="73" t="s">
        <v>46</v>
      </c>
      <c r="C29" s="43"/>
      <c r="D29" s="74" t="s">
        <v>44</v>
      </c>
      <c r="E29" s="75">
        <v>125.0</v>
      </c>
      <c r="F29" s="76">
        <v>708074.9999999999</v>
      </c>
    </row>
    <row r="30" ht="38.25" customHeight="1">
      <c r="A30" s="69"/>
      <c r="B30" s="73" t="s">
        <v>47</v>
      </c>
      <c r="C30" s="43"/>
      <c r="D30" s="74" t="s">
        <v>40</v>
      </c>
      <c r="E30" s="75">
        <v>11.0</v>
      </c>
      <c r="F30" s="76">
        <v>292500.0</v>
      </c>
    </row>
    <row r="31" ht="38.25" customHeight="1">
      <c r="A31" s="69"/>
      <c r="B31" s="73" t="s">
        <v>48</v>
      </c>
      <c r="C31" s="43"/>
      <c r="D31" s="74" t="s">
        <v>44</v>
      </c>
      <c r="E31" s="75">
        <v>224.0</v>
      </c>
      <c r="F31" s="76">
        <v>634500.0</v>
      </c>
    </row>
    <row r="32" ht="64.5" customHeight="1">
      <c r="A32" s="69"/>
      <c r="B32" s="73" t="s">
        <v>49</v>
      </c>
      <c r="C32" s="43"/>
      <c r="D32" s="74" t="s">
        <v>44</v>
      </c>
      <c r="E32" s="75">
        <v>1.0</v>
      </c>
      <c r="F32" s="76">
        <v>10800.0</v>
      </c>
    </row>
    <row r="33" ht="48.0" customHeight="1">
      <c r="A33" s="69"/>
      <c r="B33" s="73" t="s">
        <v>50</v>
      </c>
      <c r="C33" s="43"/>
      <c r="D33" s="74" t="s">
        <v>44</v>
      </c>
      <c r="E33" s="75">
        <v>1.5</v>
      </c>
      <c r="F33" s="76">
        <v>33750.0</v>
      </c>
    </row>
    <row r="34" ht="30.75" customHeight="1">
      <c r="A34" s="69"/>
      <c r="B34" s="73" t="s">
        <v>51</v>
      </c>
      <c r="C34" s="43"/>
      <c r="D34" s="74" t="s">
        <v>40</v>
      </c>
      <c r="E34" s="75">
        <v>28.0</v>
      </c>
      <c r="F34" s="76">
        <v>247500.0</v>
      </c>
    </row>
    <row r="35" ht="45.75" customHeight="1">
      <c r="A35" s="69"/>
      <c r="B35" s="73" t="s">
        <v>52</v>
      </c>
      <c r="C35" s="43"/>
      <c r="D35" s="74" t="s">
        <v>44</v>
      </c>
      <c r="E35" s="75">
        <v>30.0</v>
      </c>
      <c r="F35" s="76">
        <v>252000.0</v>
      </c>
    </row>
    <row r="36" ht="41.25" customHeight="1">
      <c r="A36" s="69"/>
      <c r="B36" s="73" t="s">
        <v>53</v>
      </c>
      <c r="C36" s="43"/>
      <c r="D36" s="74" t="s">
        <v>44</v>
      </c>
      <c r="E36" s="75">
        <v>570.0</v>
      </c>
      <c r="F36" s="76">
        <v>335366.32105235086</v>
      </c>
    </row>
    <row r="37" ht="30.75" customHeight="1">
      <c r="A37" s="77"/>
      <c r="B37" s="73" t="s">
        <v>54</v>
      </c>
      <c r="C37" s="43"/>
      <c r="D37" s="74" t="s">
        <v>44</v>
      </c>
      <c r="E37" s="75">
        <v>570.0</v>
      </c>
      <c r="F37" s="76">
        <v>0.0</v>
      </c>
    </row>
    <row r="38" ht="44.25" customHeight="1">
      <c r="A38" s="78"/>
      <c r="B38" s="73" t="s">
        <v>55</v>
      </c>
      <c r="C38" s="43"/>
      <c r="D38" s="74" t="s">
        <v>56</v>
      </c>
      <c r="E38" s="75">
        <v>10.0</v>
      </c>
      <c r="F38" s="79">
        <v>259200.0</v>
      </c>
    </row>
    <row r="39" ht="32.25" customHeight="1">
      <c r="A39" s="77"/>
      <c r="B39" s="73" t="s">
        <v>57</v>
      </c>
      <c r="C39" s="43"/>
      <c r="D39" s="74" t="s">
        <v>40</v>
      </c>
      <c r="E39" s="75">
        <v>6.0</v>
      </c>
      <c r="F39" s="76">
        <v>0.0</v>
      </c>
    </row>
    <row r="40" ht="43.5" customHeight="1">
      <c r="A40" s="77"/>
      <c r="B40" s="73" t="s">
        <v>58</v>
      </c>
      <c r="C40" s="43"/>
      <c r="D40" s="74" t="s">
        <v>40</v>
      </c>
      <c r="E40" s="75">
        <v>14.0</v>
      </c>
      <c r="F40" s="76">
        <v>153000.0</v>
      </c>
    </row>
    <row r="41" ht="15.75" customHeight="1">
      <c r="A41" s="77"/>
      <c r="B41" s="73" t="s">
        <v>59</v>
      </c>
      <c r="C41" s="43"/>
      <c r="D41" s="74" t="s">
        <v>40</v>
      </c>
      <c r="E41" s="75">
        <v>62.0</v>
      </c>
      <c r="F41" s="76">
        <v>0.0</v>
      </c>
    </row>
    <row r="42" ht="30.75" customHeight="1">
      <c r="A42" s="77"/>
      <c r="B42" s="73" t="s">
        <v>60</v>
      </c>
      <c r="C42" s="43"/>
      <c r="D42" s="74" t="s">
        <v>40</v>
      </c>
      <c r="E42" s="75">
        <v>3.0</v>
      </c>
      <c r="F42" s="76">
        <v>0.0</v>
      </c>
    </row>
    <row r="43" ht="142.5" customHeight="1">
      <c r="A43" s="77"/>
      <c r="B43" s="73" t="s">
        <v>61</v>
      </c>
      <c r="C43" s="43"/>
      <c r="D43" s="74" t="s">
        <v>40</v>
      </c>
      <c r="E43" s="75">
        <v>48.0</v>
      </c>
      <c r="F43" s="76">
        <v>0.0</v>
      </c>
    </row>
    <row r="44" ht="60.0" customHeight="1">
      <c r="A44" s="77"/>
      <c r="B44" s="73" t="s">
        <v>62</v>
      </c>
      <c r="C44" s="43"/>
      <c r="D44" s="74" t="s">
        <v>63</v>
      </c>
      <c r="E44" s="75">
        <v>4.0</v>
      </c>
      <c r="F44" s="76">
        <v>121500.0</v>
      </c>
    </row>
    <row r="45" ht="36.0" customHeight="1">
      <c r="A45" s="77"/>
      <c r="B45" s="73" t="s">
        <v>64</v>
      </c>
      <c r="C45" s="43"/>
      <c r="D45" s="74" t="s">
        <v>44</v>
      </c>
      <c r="E45" s="75">
        <v>5.0</v>
      </c>
      <c r="F45" s="76">
        <v>112500.0</v>
      </c>
    </row>
    <row r="46" ht="62.25" customHeight="1">
      <c r="A46" s="77"/>
      <c r="B46" s="73" t="s">
        <v>65</v>
      </c>
      <c r="C46" s="43"/>
      <c r="D46" s="74" t="s">
        <v>44</v>
      </c>
      <c r="E46" s="75">
        <v>8.0</v>
      </c>
      <c r="F46" s="76">
        <v>0.0</v>
      </c>
    </row>
    <row r="47" ht="138.75" customHeight="1">
      <c r="A47" s="77"/>
      <c r="B47" s="73" t="s">
        <v>66</v>
      </c>
      <c r="C47" s="43"/>
      <c r="D47" s="74" t="s">
        <v>40</v>
      </c>
      <c r="E47" s="75">
        <v>14.0</v>
      </c>
      <c r="F47" s="76">
        <v>0.0</v>
      </c>
    </row>
    <row r="48" ht="27.75" customHeight="1">
      <c r="A48" s="77"/>
      <c r="B48" s="73" t="s">
        <v>67</v>
      </c>
      <c r="C48" s="43"/>
      <c r="D48" s="75" t="s">
        <v>40</v>
      </c>
      <c r="E48" s="75">
        <v>84.0</v>
      </c>
      <c r="F48" s="76">
        <v>0.0</v>
      </c>
    </row>
    <row r="49" ht="25.5" customHeight="1">
      <c r="A49" s="77"/>
      <c r="B49" s="73" t="s">
        <v>68</v>
      </c>
      <c r="C49" s="43"/>
      <c r="D49" s="75" t="s">
        <v>40</v>
      </c>
      <c r="E49" s="75">
        <v>38.0</v>
      </c>
      <c r="F49" s="76">
        <v>810000.0</v>
      </c>
    </row>
    <row r="50" ht="57.0" customHeight="1">
      <c r="A50" s="77"/>
      <c r="B50" s="73" t="s">
        <v>69</v>
      </c>
      <c r="C50" s="43"/>
      <c r="D50" s="75" t="s">
        <v>40</v>
      </c>
      <c r="E50" s="75">
        <v>3.0</v>
      </c>
      <c r="F50" s="76">
        <v>0.0</v>
      </c>
    </row>
    <row r="51" ht="120.0" customHeight="1">
      <c r="A51" s="77"/>
      <c r="B51" s="73" t="s">
        <v>70</v>
      </c>
      <c r="C51" s="43"/>
      <c r="D51" s="74" t="s">
        <v>40</v>
      </c>
      <c r="E51" s="75">
        <v>4.0</v>
      </c>
      <c r="F51" s="76">
        <v>0.0</v>
      </c>
    </row>
    <row r="52" ht="195.0" customHeight="1">
      <c r="A52" s="77"/>
      <c r="B52" s="73" t="s">
        <v>71</v>
      </c>
      <c r="C52" s="43"/>
      <c r="D52" s="74" t="s">
        <v>72</v>
      </c>
      <c r="E52" s="75">
        <v>1.0</v>
      </c>
      <c r="F52" s="76">
        <v>0.0</v>
      </c>
    </row>
    <row r="53" ht="121.5" customHeight="1">
      <c r="A53" s="77"/>
      <c r="B53" s="73" t="s">
        <v>73</v>
      </c>
      <c r="C53" s="43"/>
      <c r="D53" s="74" t="s">
        <v>72</v>
      </c>
      <c r="E53" s="75">
        <v>1.0</v>
      </c>
      <c r="F53" s="76">
        <v>-1350000.0</v>
      </c>
    </row>
    <row r="54" ht="34.5" customHeight="1">
      <c r="A54" s="77"/>
      <c r="B54" s="73" t="s">
        <v>74</v>
      </c>
      <c r="C54" s="43"/>
      <c r="D54" s="74" t="s">
        <v>44</v>
      </c>
      <c r="E54" s="75">
        <v>125.0</v>
      </c>
      <c r="F54" s="76">
        <v>112500.0</v>
      </c>
    </row>
    <row r="55" ht="56.25" customHeight="1">
      <c r="A55" s="77"/>
      <c r="B55" s="73" t="s">
        <v>75</v>
      </c>
      <c r="C55" s="43"/>
      <c r="D55" s="74" t="s">
        <v>44</v>
      </c>
      <c r="E55" s="75">
        <v>20.0</v>
      </c>
      <c r="F55" s="76">
        <v>0.0</v>
      </c>
    </row>
    <row r="56" ht="67.5" customHeight="1">
      <c r="A56" s="77"/>
      <c r="B56" s="73" t="s">
        <v>76</v>
      </c>
      <c r="C56" s="43"/>
      <c r="D56" s="74" t="s">
        <v>44</v>
      </c>
      <c r="E56" s="75">
        <v>570.0</v>
      </c>
      <c r="F56" s="76">
        <v>8340000.000000004</v>
      </c>
    </row>
    <row r="57" ht="58.5" customHeight="1">
      <c r="A57" s="77"/>
      <c r="B57" s="73" t="s">
        <v>77</v>
      </c>
      <c r="C57" s="43"/>
      <c r="D57" s="74" t="s">
        <v>78</v>
      </c>
      <c r="E57" s="75">
        <v>65.0</v>
      </c>
      <c r="F57" s="76">
        <v>202500.0</v>
      </c>
    </row>
    <row r="58" ht="55.5" customHeight="1">
      <c r="A58" s="77"/>
      <c r="B58" s="73" t="s">
        <v>79</v>
      </c>
      <c r="C58" s="43"/>
      <c r="D58" s="74" t="s">
        <v>44</v>
      </c>
      <c r="E58" s="75">
        <v>570.0</v>
      </c>
      <c r="F58" s="76">
        <v>5267368.304000002</v>
      </c>
    </row>
    <row r="59" ht="27.75" customHeight="1">
      <c r="A59" s="77"/>
      <c r="B59" s="73" t="s">
        <v>80</v>
      </c>
      <c r="C59" s="43"/>
      <c r="D59" s="74" t="s">
        <v>78</v>
      </c>
      <c r="E59" s="75">
        <v>224.0</v>
      </c>
      <c r="F59" s="76">
        <v>2878200.0</v>
      </c>
    </row>
    <row r="60" ht="48.0" customHeight="1">
      <c r="A60" s="77"/>
      <c r="B60" s="73" t="s">
        <v>81</v>
      </c>
      <c r="C60" s="43"/>
      <c r="D60" s="74" t="s">
        <v>44</v>
      </c>
      <c r="E60" s="75">
        <v>35.0</v>
      </c>
      <c r="F60" s="76">
        <v>1509943.1939271437</v>
      </c>
    </row>
    <row r="61" ht="47.25" customHeight="1">
      <c r="A61" s="77"/>
      <c r="B61" s="73" t="s">
        <v>82</v>
      </c>
      <c r="C61" s="43"/>
      <c r="D61" s="74" t="s">
        <v>44</v>
      </c>
      <c r="E61" s="75">
        <v>40.0</v>
      </c>
      <c r="F61" s="76">
        <v>3420000.0</v>
      </c>
    </row>
    <row r="62" ht="81.0" customHeight="1">
      <c r="A62" s="77"/>
      <c r="B62" s="73" t="s">
        <v>83</v>
      </c>
      <c r="C62" s="43"/>
      <c r="D62" s="74" t="s">
        <v>56</v>
      </c>
      <c r="E62" s="75">
        <v>10.0</v>
      </c>
      <c r="F62" s="76">
        <v>99000.0</v>
      </c>
    </row>
    <row r="63" ht="68.25" customHeight="1">
      <c r="A63" s="77"/>
      <c r="B63" s="73" t="s">
        <v>84</v>
      </c>
      <c r="C63" s="43"/>
      <c r="D63" s="74" t="s">
        <v>44</v>
      </c>
      <c r="E63" s="75">
        <v>100.0</v>
      </c>
      <c r="F63" s="76">
        <v>502515.0000000002</v>
      </c>
    </row>
    <row r="64" ht="54.75" customHeight="1">
      <c r="A64" s="77"/>
      <c r="B64" s="73" t="s">
        <v>85</v>
      </c>
      <c r="C64" s="43"/>
      <c r="D64" s="74" t="s">
        <v>40</v>
      </c>
      <c r="E64" s="75">
        <v>8.0</v>
      </c>
      <c r="F64" s="76">
        <v>6480000.0</v>
      </c>
    </row>
    <row r="65" ht="58.5" customHeight="1">
      <c r="A65" s="77"/>
      <c r="B65" s="73" t="s">
        <v>86</v>
      </c>
      <c r="C65" s="43"/>
      <c r="D65" s="74" t="s">
        <v>44</v>
      </c>
      <c r="E65" s="75">
        <v>20.0</v>
      </c>
      <c r="F65" s="76">
        <v>1980000.0</v>
      </c>
    </row>
    <row r="66" ht="49.5" customHeight="1">
      <c r="A66" s="77"/>
      <c r="B66" s="73" t="s">
        <v>87</v>
      </c>
      <c r="C66" s="43"/>
      <c r="D66" s="74" t="s">
        <v>40</v>
      </c>
      <c r="E66" s="75">
        <v>1.0</v>
      </c>
      <c r="F66" s="76">
        <v>900000.0</v>
      </c>
    </row>
    <row r="67" ht="61.5" customHeight="1">
      <c r="A67" s="77"/>
      <c r="B67" s="73" t="s">
        <v>88</v>
      </c>
      <c r="C67" s="43"/>
      <c r="D67" s="74" t="s">
        <v>40</v>
      </c>
      <c r="E67" s="75">
        <v>5.0</v>
      </c>
      <c r="F67" s="76">
        <v>972000.0</v>
      </c>
    </row>
    <row r="68" ht="82.5" customHeight="1">
      <c r="A68" s="77"/>
      <c r="B68" s="73" t="s">
        <v>89</v>
      </c>
      <c r="C68" s="43"/>
      <c r="D68" s="74" t="s">
        <v>72</v>
      </c>
      <c r="E68" s="75">
        <v>1.0</v>
      </c>
      <c r="F68" s="76">
        <v>1800000.0</v>
      </c>
    </row>
    <row r="69" ht="57.75" customHeight="1">
      <c r="A69" s="77"/>
      <c r="B69" s="73" t="s">
        <v>90</v>
      </c>
      <c r="C69" s="43"/>
      <c r="D69" s="74" t="s">
        <v>40</v>
      </c>
      <c r="E69" s="75">
        <v>170.0</v>
      </c>
      <c r="F69" s="76">
        <v>810000.0</v>
      </c>
    </row>
    <row r="70" ht="111.0" customHeight="1">
      <c r="A70" s="77"/>
      <c r="B70" s="73" t="s">
        <v>91</v>
      </c>
      <c r="C70" s="43"/>
      <c r="D70" s="74" t="s">
        <v>40</v>
      </c>
      <c r="E70" s="75">
        <v>31.0</v>
      </c>
      <c r="F70" s="76">
        <v>3600000.0</v>
      </c>
    </row>
    <row r="71" ht="132.0" customHeight="1">
      <c r="A71" s="77"/>
      <c r="B71" s="73" t="s">
        <v>92</v>
      </c>
      <c r="C71" s="43"/>
      <c r="D71" s="74" t="s">
        <v>40</v>
      </c>
      <c r="E71" s="75">
        <v>1.0</v>
      </c>
      <c r="F71" s="76">
        <v>0.0</v>
      </c>
    </row>
    <row r="72" ht="96.75" customHeight="1">
      <c r="A72" s="77"/>
      <c r="B72" s="73" t="s">
        <v>93</v>
      </c>
      <c r="C72" s="43"/>
      <c r="D72" s="74" t="s">
        <v>44</v>
      </c>
      <c r="E72" s="75">
        <v>6.5</v>
      </c>
      <c r="F72" s="76">
        <v>157950.0</v>
      </c>
    </row>
    <row r="73" ht="87.0" customHeight="1">
      <c r="A73" s="77"/>
      <c r="B73" s="73" t="s">
        <v>94</v>
      </c>
      <c r="C73" s="43"/>
      <c r="D73" s="74" t="s">
        <v>44</v>
      </c>
      <c r="E73" s="75">
        <v>25.0</v>
      </c>
      <c r="F73" s="76">
        <v>2475000.0</v>
      </c>
    </row>
    <row r="74" ht="50.25" customHeight="1">
      <c r="A74" s="77"/>
      <c r="B74" s="73" t="s">
        <v>95</v>
      </c>
      <c r="C74" s="43"/>
      <c r="D74" s="74" t="s">
        <v>78</v>
      </c>
      <c r="E74" s="75">
        <v>40.0</v>
      </c>
      <c r="F74" s="76">
        <v>936000.0</v>
      </c>
    </row>
    <row r="75" ht="73.5" customHeight="1">
      <c r="A75" s="77"/>
      <c r="B75" s="73" t="s">
        <v>96</v>
      </c>
      <c r="C75" s="43"/>
      <c r="D75" s="74" t="s">
        <v>40</v>
      </c>
      <c r="E75" s="75">
        <v>1.0</v>
      </c>
      <c r="F75" s="76">
        <v>1350000.0</v>
      </c>
    </row>
    <row r="76" ht="72.75" customHeight="1">
      <c r="A76" s="77"/>
      <c r="B76" s="73" t="s">
        <v>97</v>
      </c>
      <c r="C76" s="43"/>
      <c r="D76" s="74" t="s">
        <v>40</v>
      </c>
      <c r="E76" s="75">
        <v>4.0</v>
      </c>
      <c r="F76" s="76">
        <v>900000.0</v>
      </c>
    </row>
    <row r="77" ht="95.25" customHeight="1">
      <c r="A77" s="77"/>
      <c r="B77" s="73" t="s">
        <v>98</v>
      </c>
      <c r="C77" s="43"/>
      <c r="D77" s="74" t="s">
        <v>44</v>
      </c>
      <c r="E77" s="75">
        <v>2.0</v>
      </c>
      <c r="F77" s="76">
        <v>0.0</v>
      </c>
    </row>
    <row r="78" ht="45.0" customHeight="1">
      <c r="A78" s="77"/>
      <c r="B78" s="73" t="s">
        <v>99</v>
      </c>
      <c r="C78" s="43"/>
      <c r="D78" s="74" t="s">
        <v>44</v>
      </c>
      <c r="E78" s="75">
        <v>1.5</v>
      </c>
      <c r="F78" s="76">
        <v>60750.0</v>
      </c>
    </row>
    <row r="79" ht="42.0" customHeight="1">
      <c r="A79" s="77"/>
      <c r="B79" s="73" t="s">
        <v>100</v>
      </c>
      <c r="C79" s="43"/>
      <c r="D79" s="74" t="s">
        <v>44</v>
      </c>
      <c r="E79" s="75">
        <v>430.0</v>
      </c>
      <c r="F79" s="76">
        <v>1350000.0</v>
      </c>
    </row>
    <row r="80" ht="75.75" customHeight="1">
      <c r="A80" s="77"/>
      <c r="B80" s="73" t="s">
        <v>101</v>
      </c>
      <c r="C80" s="43"/>
      <c r="D80" s="74" t="s">
        <v>44</v>
      </c>
      <c r="E80" s="75">
        <v>150.0</v>
      </c>
      <c r="F80" s="76">
        <v>412775.9999999997</v>
      </c>
    </row>
    <row r="81" ht="85.5" customHeight="1">
      <c r="A81" s="77"/>
      <c r="B81" s="73" t="s">
        <v>102</v>
      </c>
      <c r="C81" s="43"/>
      <c r="D81" s="74" t="s">
        <v>44</v>
      </c>
      <c r="E81" s="75">
        <v>740.0</v>
      </c>
      <c r="F81" s="76">
        <v>1862302.5000000002</v>
      </c>
    </row>
    <row r="82" ht="32.25" customHeight="1">
      <c r="A82" s="77"/>
      <c r="B82" s="73" t="s">
        <v>103</v>
      </c>
      <c r="C82" s="43"/>
      <c r="D82" s="74" t="s">
        <v>44</v>
      </c>
      <c r="E82" s="75">
        <v>430.0</v>
      </c>
      <c r="F82" s="76">
        <v>967500.0</v>
      </c>
    </row>
    <row r="83" ht="129.0" customHeight="1">
      <c r="A83" s="77"/>
      <c r="B83" s="73" t="s">
        <v>104</v>
      </c>
      <c r="C83" s="43"/>
      <c r="D83" s="74" t="s">
        <v>40</v>
      </c>
      <c r="E83" s="75">
        <v>1.0</v>
      </c>
      <c r="F83" s="76">
        <v>2250000.0</v>
      </c>
    </row>
    <row r="84" ht="84.0" customHeight="1">
      <c r="A84" s="77"/>
      <c r="B84" s="73" t="s">
        <v>105</v>
      </c>
      <c r="C84" s="43"/>
      <c r="D84" s="74" t="s">
        <v>40</v>
      </c>
      <c r="E84" s="75">
        <v>2.0</v>
      </c>
      <c r="F84" s="76">
        <v>0.0</v>
      </c>
    </row>
    <row r="85" ht="30.0" customHeight="1">
      <c r="A85" s="77"/>
      <c r="B85" s="73" t="s">
        <v>106</v>
      </c>
      <c r="C85" s="43"/>
      <c r="D85" s="74" t="s">
        <v>72</v>
      </c>
      <c r="E85" s="75">
        <v>1.0</v>
      </c>
      <c r="F85" s="76">
        <v>0.0</v>
      </c>
    </row>
    <row r="86" ht="59.25" customHeight="1">
      <c r="A86" s="77"/>
      <c r="B86" s="73" t="s">
        <v>107</v>
      </c>
      <c r="C86" s="43"/>
      <c r="D86" s="74" t="s">
        <v>44</v>
      </c>
      <c r="E86" s="75">
        <v>18.0</v>
      </c>
      <c r="F86" s="76">
        <v>405000.0</v>
      </c>
    </row>
    <row r="87" ht="106.5" customHeight="1">
      <c r="A87" s="77"/>
      <c r="B87" s="73" t="s">
        <v>108</v>
      </c>
      <c r="C87" s="43"/>
      <c r="D87" s="74" t="s">
        <v>40</v>
      </c>
      <c r="E87" s="75">
        <v>15.0</v>
      </c>
      <c r="F87" s="76">
        <v>0.0</v>
      </c>
    </row>
    <row r="88" ht="29.25" customHeight="1">
      <c r="A88" s="77"/>
      <c r="B88" s="73" t="s">
        <v>109</v>
      </c>
      <c r="C88" s="43"/>
      <c r="D88" s="74" t="s">
        <v>44</v>
      </c>
      <c r="E88" s="75">
        <v>2.5</v>
      </c>
      <c r="F88" s="76">
        <v>27000.0</v>
      </c>
    </row>
    <row r="89" ht="43.5" customHeight="1">
      <c r="A89" s="77"/>
      <c r="B89" s="73" t="s">
        <v>110</v>
      </c>
      <c r="C89" s="43"/>
      <c r="D89" s="74" t="s">
        <v>56</v>
      </c>
      <c r="E89" s="75">
        <v>18.0</v>
      </c>
      <c r="F89" s="76">
        <v>0.0</v>
      </c>
    </row>
    <row r="90" ht="94.5" customHeight="1">
      <c r="A90" s="77"/>
      <c r="B90" s="73" t="s">
        <v>111</v>
      </c>
      <c r="C90" s="43"/>
      <c r="D90" s="74" t="s">
        <v>44</v>
      </c>
      <c r="E90" s="75">
        <v>2.0</v>
      </c>
      <c r="F90" s="76">
        <v>486000.0</v>
      </c>
    </row>
    <row r="91" ht="41.25" customHeight="1">
      <c r="A91" s="77"/>
      <c r="B91" s="73" t="s">
        <v>112</v>
      </c>
      <c r="C91" s="43"/>
      <c r="D91" s="74" t="s">
        <v>40</v>
      </c>
      <c r="E91" s="75">
        <v>1.0</v>
      </c>
      <c r="F91" s="76">
        <v>405000.0</v>
      </c>
    </row>
    <row r="92" ht="43.5" customHeight="1">
      <c r="A92" s="77"/>
      <c r="B92" s="73" t="s">
        <v>113</v>
      </c>
      <c r="C92" s="43"/>
      <c r="D92" s="74" t="s">
        <v>40</v>
      </c>
      <c r="E92" s="75">
        <v>1.0</v>
      </c>
      <c r="F92" s="76">
        <v>0.0</v>
      </c>
    </row>
    <row r="93" ht="84.75" customHeight="1">
      <c r="A93" s="77"/>
      <c r="B93" s="73" t="s">
        <v>114</v>
      </c>
      <c r="C93" s="43"/>
      <c r="D93" s="74" t="s">
        <v>40</v>
      </c>
      <c r="E93" s="75">
        <v>2.0</v>
      </c>
      <c r="F93" s="76">
        <v>0.0</v>
      </c>
    </row>
    <row r="94" ht="214.5" customHeight="1">
      <c r="A94" s="77"/>
      <c r="B94" s="73" t="s">
        <v>115</v>
      </c>
      <c r="C94" s="43"/>
      <c r="D94" s="74" t="s">
        <v>40</v>
      </c>
      <c r="E94" s="75">
        <v>1.0</v>
      </c>
      <c r="F94" s="76">
        <v>0.0</v>
      </c>
    </row>
    <row r="95" ht="45.75" customHeight="1">
      <c r="A95" s="77"/>
      <c r="B95" s="73" t="s">
        <v>116</v>
      </c>
      <c r="C95" s="43"/>
      <c r="D95" s="74" t="s">
        <v>40</v>
      </c>
      <c r="E95" s="75">
        <v>2.0</v>
      </c>
      <c r="F95" s="76">
        <v>450000.0</v>
      </c>
    </row>
    <row r="96" ht="83.25" customHeight="1">
      <c r="A96" s="77"/>
      <c r="B96" s="73" t="s">
        <v>117</v>
      </c>
      <c r="C96" s="43"/>
      <c r="D96" s="74" t="s">
        <v>72</v>
      </c>
      <c r="E96" s="75">
        <v>1.0</v>
      </c>
      <c r="F96" s="76">
        <v>945000.0</v>
      </c>
    </row>
    <row r="97" ht="15.75" customHeight="1">
      <c r="A97" s="77"/>
      <c r="B97" s="80" t="s">
        <v>118</v>
      </c>
      <c r="C97" s="43"/>
      <c r="D97" s="81"/>
      <c r="E97" s="75"/>
      <c r="F97" s="76"/>
    </row>
    <row r="98" ht="15.75" customHeight="1">
      <c r="A98" s="77"/>
      <c r="B98" s="73" t="s">
        <v>119</v>
      </c>
      <c r="C98" s="43"/>
      <c r="D98" s="81" t="s">
        <v>44</v>
      </c>
      <c r="E98" s="82">
        <v>38.7</v>
      </c>
      <c r="F98" s="76">
        <v>87181.33260990388</v>
      </c>
    </row>
    <row r="99" ht="28.5" customHeight="1">
      <c r="A99" s="77"/>
      <c r="B99" s="73" t="s">
        <v>120</v>
      </c>
      <c r="C99" s="43"/>
      <c r="D99" s="81" t="s">
        <v>44</v>
      </c>
      <c r="E99" s="83">
        <v>231.51977047733334</v>
      </c>
      <c r="F99" s="76">
        <v>-15.351547597775857</v>
      </c>
    </row>
    <row r="100" ht="43.5" customHeight="1">
      <c r="A100" s="77"/>
      <c r="B100" s="73" t="s">
        <v>121</v>
      </c>
      <c r="C100" s="43"/>
      <c r="D100" s="81" t="s">
        <v>44</v>
      </c>
      <c r="E100" s="82">
        <v>38.2</v>
      </c>
      <c r="F100" s="76">
        <v>571157.1135071048</v>
      </c>
    </row>
    <row r="101" ht="27.75" customHeight="1">
      <c r="A101" s="77"/>
      <c r="B101" s="73" t="s">
        <v>122</v>
      </c>
      <c r="C101" s="43"/>
      <c r="D101" s="81" t="s">
        <v>72</v>
      </c>
      <c r="E101" s="83">
        <v>1.0</v>
      </c>
      <c r="F101" s="76">
        <v>0.0</v>
      </c>
    </row>
    <row r="102" ht="27.0" customHeight="1">
      <c r="A102" s="77"/>
      <c r="B102" s="73" t="s">
        <v>123</v>
      </c>
      <c r="C102" s="43"/>
      <c r="D102" s="81" t="s">
        <v>40</v>
      </c>
      <c r="E102" s="83">
        <v>85.0</v>
      </c>
      <c r="F102" s="76">
        <v>0.0</v>
      </c>
    </row>
    <row r="103" ht="27.75" customHeight="1">
      <c r="A103" s="77"/>
      <c r="B103" s="73" t="s">
        <v>124</v>
      </c>
      <c r="C103" s="43"/>
      <c r="D103" s="75" t="s">
        <v>40</v>
      </c>
      <c r="E103" s="83">
        <v>102.0</v>
      </c>
      <c r="F103" s="76">
        <v>0.0</v>
      </c>
    </row>
    <row r="104" ht="15.75" customHeight="1">
      <c r="A104" s="84" t="s">
        <v>125</v>
      </c>
      <c r="B104" s="42"/>
      <c r="C104" s="43"/>
      <c r="D104" s="85"/>
      <c r="E104" s="85"/>
      <c r="F104" s="86"/>
    </row>
    <row r="105" ht="48.75" customHeight="1">
      <c r="A105" s="77"/>
      <c r="B105" s="87" t="s">
        <v>126</v>
      </c>
      <c r="C105" s="43"/>
      <c r="D105" s="88" t="s">
        <v>40</v>
      </c>
      <c r="E105" s="83">
        <v>18.0</v>
      </c>
      <c r="F105" s="76">
        <v>4426987.1</v>
      </c>
    </row>
    <row r="106" ht="15.75" customHeight="1">
      <c r="A106" s="77"/>
      <c r="B106" s="87" t="s">
        <v>127</v>
      </c>
      <c r="C106" s="43"/>
      <c r="D106" s="89" t="s">
        <v>40</v>
      </c>
      <c r="E106" s="83">
        <v>2.0</v>
      </c>
      <c r="F106" s="76">
        <v>75344.54</v>
      </c>
    </row>
    <row r="107" ht="15.75" customHeight="1">
      <c r="A107" s="77"/>
      <c r="B107" s="87" t="s">
        <v>128</v>
      </c>
      <c r="C107" s="43"/>
      <c r="D107" s="89" t="s">
        <v>40</v>
      </c>
      <c r="E107" s="83">
        <v>88.0</v>
      </c>
      <c r="F107" s="76">
        <v>2.97549864E7</v>
      </c>
    </row>
    <row r="108" ht="15.75" customHeight="1">
      <c r="A108" s="77"/>
      <c r="B108" s="87" t="s">
        <v>129</v>
      </c>
      <c r="C108" s="43"/>
      <c r="D108" s="89" t="s">
        <v>44</v>
      </c>
      <c r="E108" s="83">
        <v>45.0</v>
      </c>
      <c r="F108" s="76">
        <v>0.0</v>
      </c>
    </row>
    <row r="109" ht="49.5" customHeight="1">
      <c r="A109" s="77"/>
      <c r="B109" s="87" t="s">
        <v>130</v>
      </c>
      <c r="C109" s="43"/>
      <c r="D109" s="89" t="s">
        <v>78</v>
      </c>
      <c r="E109" s="83">
        <v>0.48637751698145804</v>
      </c>
      <c r="F109" s="76">
        <v>0.0</v>
      </c>
    </row>
    <row r="110" ht="15.75" customHeight="1">
      <c r="A110" s="77"/>
      <c r="B110" s="87" t="s">
        <v>131</v>
      </c>
      <c r="C110" s="43"/>
      <c r="D110" s="89" t="s">
        <v>40</v>
      </c>
      <c r="E110" s="83">
        <v>5.0</v>
      </c>
      <c r="F110" s="76">
        <v>0.0</v>
      </c>
    </row>
    <row r="111" ht="15.75" customHeight="1">
      <c r="A111" s="77"/>
      <c r="B111" s="87" t="s">
        <v>132</v>
      </c>
      <c r="C111" s="43"/>
      <c r="D111" s="89" t="s">
        <v>40</v>
      </c>
      <c r="E111" s="83">
        <v>1.0</v>
      </c>
      <c r="F111" s="76">
        <v>0.0</v>
      </c>
    </row>
    <row r="112" ht="57.0" customHeight="1">
      <c r="A112" s="77"/>
      <c r="B112" s="87" t="s">
        <v>133</v>
      </c>
      <c r="C112" s="43"/>
      <c r="D112" s="89" t="s">
        <v>63</v>
      </c>
      <c r="E112" s="83">
        <v>1.05</v>
      </c>
      <c r="F112" s="76">
        <v>0.0</v>
      </c>
    </row>
    <row r="113" ht="15.75" customHeight="1">
      <c r="A113" s="77"/>
      <c r="B113" s="87" t="s">
        <v>134</v>
      </c>
      <c r="C113" s="43"/>
      <c r="D113" s="89" t="s">
        <v>135</v>
      </c>
      <c r="E113" s="83">
        <v>85.0</v>
      </c>
      <c r="F113" s="76">
        <v>0.0</v>
      </c>
    </row>
    <row r="114" ht="51.75" customHeight="1">
      <c r="A114" s="77"/>
      <c r="B114" s="87" t="s">
        <v>136</v>
      </c>
      <c r="C114" s="43"/>
      <c r="D114" s="89" t="s">
        <v>44</v>
      </c>
      <c r="E114" s="83">
        <v>100.75734752460086</v>
      </c>
      <c r="F114" s="76">
        <v>2693036.8360684924</v>
      </c>
    </row>
    <row r="115" ht="115.5" customHeight="1">
      <c r="A115" s="77"/>
      <c r="B115" s="87" t="s">
        <v>137</v>
      </c>
      <c r="C115" s="43"/>
      <c r="D115" s="89" t="s">
        <v>40</v>
      </c>
      <c r="E115" s="83">
        <v>21.0</v>
      </c>
      <c r="F115" s="76">
        <v>1.6100000000000026E7</v>
      </c>
    </row>
    <row r="116" ht="46.5" customHeight="1">
      <c r="A116" s="77"/>
      <c r="B116" s="87" t="s">
        <v>138</v>
      </c>
      <c r="C116" s="43"/>
      <c r="D116" s="89" t="s">
        <v>44</v>
      </c>
      <c r="E116" s="83">
        <v>46.69</v>
      </c>
      <c r="F116" s="76">
        <v>0.0</v>
      </c>
    </row>
    <row r="117" ht="39.75" customHeight="1">
      <c r="A117" s="77"/>
      <c r="B117" s="87" t="s">
        <v>139</v>
      </c>
      <c r="C117" s="43"/>
      <c r="D117" s="89" t="s">
        <v>40</v>
      </c>
      <c r="E117" s="83">
        <v>2.0</v>
      </c>
      <c r="F117" s="76">
        <v>0.0</v>
      </c>
    </row>
    <row r="118" ht="36.0" customHeight="1">
      <c r="A118" s="77"/>
      <c r="B118" s="87" t="s">
        <v>140</v>
      </c>
      <c r="C118" s="43"/>
      <c r="D118" s="89" t="s">
        <v>78</v>
      </c>
      <c r="E118" s="83">
        <v>5.0</v>
      </c>
      <c r="F118" s="76">
        <v>0.0</v>
      </c>
    </row>
    <row r="119" ht="15.75" customHeight="1">
      <c r="A119" s="77"/>
      <c r="B119" s="87" t="s">
        <v>141</v>
      </c>
      <c r="C119" s="43"/>
      <c r="D119" s="89" t="s">
        <v>78</v>
      </c>
      <c r="E119" s="83">
        <v>15.0</v>
      </c>
      <c r="F119" s="76">
        <v>0.0</v>
      </c>
    </row>
    <row r="120" ht="15.75" customHeight="1">
      <c r="A120" s="77"/>
      <c r="B120" s="87" t="s">
        <v>142</v>
      </c>
      <c r="C120" s="43"/>
      <c r="D120" s="89" t="s">
        <v>44</v>
      </c>
      <c r="E120" s="83">
        <v>15.0</v>
      </c>
      <c r="F120" s="76">
        <v>0.0</v>
      </c>
    </row>
    <row r="121" ht="15.75" customHeight="1">
      <c r="A121" s="77"/>
      <c r="B121" s="87" t="s">
        <v>143</v>
      </c>
      <c r="C121" s="43"/>
      <c r="D121" s="89" t="s">
        <v>40</v>
      </c>
      <c r="E121" s="83">
        <v>2.0</v>
      </c>
      <c r="F121" s="76">
        <v>0.0</v>
      </c>
    </row>
    <row r="122" ht="15.75" customHeight="1">
      <c r="A122" s="77"/>
      <c r="B122" s="87" t="s">
        <v>144</v>
      </c>
      <c r="C122" s="43"/>
      <c r="D122" s="89" t="s">
        <v>40</v>
      </c>
      <c r="E122" s="83">
        <v>2.0</v>
      </c>
      <c r="F122" s="76">
        <v>0.0</v>
      </c>
    </row>
    <row r="123" ht="48.75" customHeight="1">
      <c r="A123" s="77"/>
      <c r="B123" s="87" t="s">
        <v>145</v>
      </c>
      <c r="C123" s="43"/>
      <c r="D123" s="89" t="s">
        <v>40</v>
      </c>
      <c r="E123" s="83">
        <v>25.0</v>
      </c>
      <c r="F123" s="76">
        <v>893343.7846469529</v>
      </c>
    </row>
    <row r="124" ht="31.5" customHeight="1">
      <c r="A124" s="77"/>
      <c r="B124" s="87" t="s">
        <v>146</v>
      </c>
      <c r="C124" s="43"/>
      <c r="D124" s="89" t="s">
        <v>40</v>
      </c>
      <c r="E124" s="83">
        <v>4.0</v>
      </c>
      <c r="F124" s="76">
        <v>0.0</v>
      </c>
    </row>
    <row r="125" ht="49.5" customHeight="1">
      <c r="A125" s="77"/>
      <c r="B125" s="87" t="s">
        <v>147</v>
      </c>
      <c r="C125" s="43"/>
      <c r="D125" s="89" t="s">
        <v>78</v>
      </c>
      <c r="E125" s="83">
        <v>50.0</v>
      </c>
      <c r="F125" s="76">
        <v>0.0</v>
      </c>
    </row>
    <row r="126" ht="15.75" customHeight="1">
      <c r="A126" s="77"/>
      <c r="B126" s="87" t="s">
        <v>148</v>
      </c>
      <c r="C126" s="43"/>
      <c r="D126" s="89" t="s">
        <v>44</v>
      </c>
      <c r="E126" s="83">
        <v>25.0</v>
      </c>
      <c r="F126" s="76">
        <v>491631.59332598525</v>
      </c>
    </row>
    <row r="127" ht="15.75" customHeight="1">
      <c r="A127" s="90"/>
      <c r="B127" s="91"/>
      <c r="C127" s="92"/>
      <c r="D127" s="43"/>
      <c r="E127" s="93"/>
      <c r="F127" s="94"/>
    </row>
    <row r="128" ht="15.75" customHeight="1">
      <c r="A128" s="17" t="s">
        <v>149</v>
      </c>
      <c r="B128" s="67"/>
      <c r="C128" s="67"/>
      <c r="D128" s="67"/>
      <c r="E128" s="67"/>
      <c r="F128" s="68"/>
    </row>
    <row r="129" ht="15.75" customHeight="1">
      <c r="A129" s="95" t="s">
        <v>150</v>
      </c>
      <c r="B129" s="96"/>
      <c r="C129" s="96"/>
      <c r="D129" s="97" t="s">
        <v>151</v>
      </c>
      <c r="E129" s="27"/>
      <c r="F129" s="28"/>
    </row>
    <row r="130" ht="15.75" customHeight="1">
      <c r="A130" s="98"/>
      <c r="D130" s="99" t="s">
        <v>152</v>
      </c>
      <c r="E130" s="24"/>
      <c r="F130" s="25"/>
    </row>
    <row r="131" ht="15.75" customHeight="1">
      <c r="A131" s="100" t="s">
        <v>153</v>
      </c>
      <c r="B131" s="101" t="s">
        <v>154</v>
      </c>
      <c r="C131" s="31"/>
      <c r="D131" s="102" t="s">
        <v>42</v>
      </c>
      <c r="E131" s="100" t="s">
        <v>155</v>
      </c>
      <c r="F131" s="102" t="s">
        <v>156</v>
      </c>
    </row>
    <row r="132" ht="15.75" customHeight="1">
      <c r="A132" s="103" t="s">
        <v>157</v>
      </c>
      <c r="B132" s="104">
        <v>0.2</v>
      </c>
      <c r="C132" s="43"/>
      <c r="D132" s="105">
        <v>1.12E7</v>
      </c>
      <c r="E132" s="106">
        <v>45518.0</v>
      </c>
      <c r="F132" s="107">
        <v>45762.0</v>
      </c>
    </row>
    <row r="133" ht="15.75" customHeight="1">
      <c r="A133" s="103" t="s">
        <v>158</v>
      </c>
      <c r="B133" s="104">
        <v>0.2</v>
      </c>
      <c r="C133" s="43"/>
      <c r="D133" s="105">
        <v>1.12E7</v>
      </c>
      <c r="E133" s="106">
        <v>45641.0</v>
      </c>
      <c r="F133" s="107">
        <v>47467.0</v>
      </c>
    </row>
    <row r="134" ht="15.75" customHeight="1">
      <c r="A134" s="103" t="s">
        <v>159</v>
      </c>
      <c r="B134" s="104">
        <v>0.05</v>
      </c>
      <c r="C134" s="43"/>
      <c r="D134" s="105">
        <v>2800000.0</v>
      </c>
      <c r="E134" s="106">
        <v>45518.0</v>
      </c>
      <c r="F134" s="107">
        <v>46736.0</v>
      </c>
    </row>
    <row r="135" ht="15.75" customHeight="1">
      <c r="A135" s="103" t="s">
        <v>160</v>
      </c>
      <c r="B135" s="104" t="s">
        <v>161</v>
      </c>
      <c r="C135" s="43"/>
      <c r="D135" s="105">
        <v>2.6E8</v>
      </c>
      <c r="E135" s="106">
        <v>45518.0</v>
      </c>
      <c r="F135" s="107">
        <v>45641.0</v>
      </c>
    </row>
    <row r="136" ht="18.0" customHeight="1">
      <c r="A136" s="108" t="s">
        <v>162</v>
      </c>
      <c r="B136" s="24"/>
      <c r="C136" s="25"/>
      <c r="D136" s="109" t="s">
        <v>163</v>
      </c>
      <c r="E136" s="110"/>
      <c r="F136" s="111"/>
    </row>
    <row r="137" ht="15.75" customHeight="1">
      <c r="A137" s="112" t="s">
        <v>164</v>
      </c>
      <c r="B137" s="27"/>
      <c r="C137" s="27"/>
      <c r="D137" s="27"/>
      <c r="E137" s="27"/>
      <c r="F137" s="28"/>
    </row>
    <row r="138" ht="15.75" customHeight="1">
      <c r="A138" s="113" t="s">
        <v>165</v>
      </c>
      <c r="B138" s="114"/>
      <c r="C138" s="115" t="s">
        <v>166</v>
      </c>
      <c r="D138" s="116" t="s">
        <v>167</v>
      </c>
      <c r="E138" s="117" t="s">
        <v>168</v>
      </c>
      <c r="F138" s="118" t="s">
        <v>169</v>
      </c>
    </row>
    <row r="139" ht="15.75" customHeight="1">
      <c r="A139" s="119" t="s">
        <v>166</v>
      </c>
      <c r="B139" s="120"/>
      <c r="C139" s="121">
        <v>3.0E7</v>
      </c>
      <c r="D139" s="122"/>
      <c r="E139" s="123"/>
      <c r="F139" s="124"/>
    </row>
    <row r="140" ht="15.75" customHeight="1">
      <c r="A140" s="125" t="s">
        <v>170</v>
      </c>
      <c r="B140" s="126"/>
      <c r="C140" s="127">
        <v>1.5E7</v>
      </c>
      <c r="D140" s="128"/>
      <c r="E140" s="129"/>
      <c r="F140" s="130"/>
    </row>
    <row r="141" ht="15.75" customHeight="1">
      <c r="A141" s="131" t="s">
        <v>171</v>
      </c>
      <c r="B141" s="43"/>
      <c r="C141" s="132"/>
      <c r="D141" s="133">
        <v>1.5E7</v>
      </c>
      <c r="E141" s="133">
        <v>1.5E7</v>
      </c>
      <c r="F141" s="134"/>
    </row>
    <row r="142" ht="15.75" customHeight="1">
      <c r="A142" s="131" t="s">
        <v>172</v>
      </c>
      <c r="B142" s="43"/>
      <c r="C142" s="132"/>
      <c r="D142" s="133">
        <v>1.05E7</v>
      </c>
      <c r="E142" s="133">
        <v>1.05E7</v>
      </c>
      <c r="F142" s="135"/>
    </row>
    <row r="143" ht="15.75" customHeight="1">
      <c r="A143" s="131" t="s">
        <v>173</v>
      </c>
      <c r="B143" s="43"/>
      <c r="C143" s="132"/>
      <c r="D143" s="133">
        <v>1.2E7</v>
      </c>
      <c r="E143" s="133">
        <v>1.2E7</v>
      </c>
      <c r="F143" s="135"/>
    </row>
    <row r="144" ht="15.75" customHeight="1">
      <c r="A144" s="131" t="s">
        <v>174</v>
      </c>
      <c r="B144" s="43"/>
      <c r="C144" s="136"/>
      <c r="D144" s="137"/>
      <c r="E144" s="138">
        <v>7500000.0</v>
      </c>
      <c r="F144" s="139"/>
    </row>
    <row r="145" ht="15.75" customHeight="1">
      <c r="A145" s="113" t="s">
        <v>175</v>
      </c>
      <c r="B145" s="28"/>
      <c r="C145" s="140">
        <f t="shared" ref="C145:F145" si="1">SUM(C139:C144)</f>
        <v>45000000</v>
      </c>
      <c r="D145" s="141">
        <f t="shared" si="1"/>
        <v>37500000</v>
      </c>
      <c r="E145" s="141">
        <f t="shared" si="1"/>
        <v>45000000</v>
      </c>
      <c r="F145" s="141">
        <f t="shared" si="1"/>
        <v>0</v>
      </c>
    </row>
    <row r="146" ht="15.75" customHeight="1">
      <c r="A146" s="112" t="s">
        <v>176</v>
      </c>
      <c r="B146" s="27"/>
      <c r="C146" s="142">
        <f>D145*100/C145</f>
        <v>83.33333333</v>
      </c>
      <c r="D146" s="112" t="s">
        <v>177</v>
      </c>
      <c r="E146" s="27"/>
      <c r="F146" s="143">
        <f>E145*100/C145</f>
        <v>100</v>
      </c>
    </row>
    <row r="147" ht="15.75" customHeight="1">
      <c r="A147" s="144"/>
      <c r="B147" s="145"/>
      <c r="C147" s="145"/>
      <c r="D147" s="146"/>
      <c r="E147" s="147"/>
      <c r="F147" s="68"/>
    </row>
    <row r="148" ht="15.75" customHeight="1">
      <c r="A148" s="148" t="s">
        <v>178</v>
      </c>
      <c r="B148" s="145"/>
      <c r="C148" s="145"/>
      <c r="D148" s="149"/>
      <c r="E148" s="150"/>
      <c r="F148" s="57"/>
    </row>
    <row r="149" ht="15.75" customHeight="1">
      <c r="A149" s="151" t="s">
        <v>179</v>
      </c>
      <c r="B149" s="152"/>
      <c r="C149" s="152"/>
      <c r="D149" s="153" t="s">
        <v>180</v>
      </c>
      <c r="E149" s="53"/>
      <c r="F149" s="154">
        <f>D145</f>
        <v>37500000</v>
      </c>
    </row>
    <row r="150" ht="15.75" customHeight="1">
      <c r="A150" s="155" t="s">
        <v>181</v>
      </c>
      <c r="B150" s="27"/>
      <c r="C150" s="27"/>
      <c r="D150" s="28"/>
      <c r="E150" s="156"/>
      <c r="F150" s="68"/>
    </row>
    <row r="151" ht="15.75" customHeight="1">
      <c r="A151" s="125" t="s">
        <v>166</v>
      </c>
      <c r="B151" s="157"/>
      <c r="C151" s="158">
        <v>3.0E7</v>
      </c>
      <c r="D151" s="159"/>
      <c r="E151" s="67"/>
      <c r="F151" s="68"/>
    </row>
    <row r="152" ht="15.75" customHeight="1">
      <c r="A152" s="131" t="s">
        <v>182</v>
      </c>
      <c r="B152" s="42"/>
      <c r="C152" s="160">
        <v>1.5E7</v>
      </c>
      <c r="D152" s="161"/>
      <c r="E152" s="162"/>
      <c r="F152" s="68"/>
    </row>
    <row r="153" ht="15.75" customHeight="1">
      <c r="A153" s="131" t="s">
        <v>183</v>
      </c>
      <c r="B153" s="42"/>
      <c r="C153" s="163"/>
      <c r="D153" s="164">
        <f>D145</f>
        <v>37500000</v>
      </c>
      <c r="E153" s="162"/>
      <c r="F153" s="68"/>
    </row>
    <row r="154" ht="15.75" customHeight="1">
      <c r="A154" s="165" t="s">
        <v>184</v>
      </c>
      <c r="B154" s="53"/>
      <c r="C154" s="163"/>
      <c r="D154" s="164">
        <f>C145-E145</f>
        <v>0</v>
      </c>
      <c r="E154" s="162"/>
      <c r="F154" s="68"/>
    </row>
    <row r="155" ht="15.75" customHeight="1">
      <c r="A155" s="109" t="s">
        <v>185</v>
      </c>
      <c r="B155" s="110"/>
      <c r="C155" s="166"/>
      <c r="D155" s="167">
        <v>7500000.0</v>
      </c>
      <c r="E155" s="162"/>
      <c r="F155" s="68"/>
    </row>
    <row r="156" ht="15.75" customHeight="1">
      <c r="A156" s="113" t="s">
        <v>186</v>
      </c>
      <c r="B156" s="28"/>
      <c r="C156" s="168">
        <f>C151+C152</f>
        <v>45000000</v>
      </c>
      <c r="D156" s="169">
        <f>SUM(D151:D155)</f>
        <v>45000000</v>
      </c>
      <c r="E156" s="170"/>
      <c r="F156" s="68"/>
    </row>
    <row r="157" ht="15.75" customHeight="1">
      <c r="A157" s="17" t="s">
        <v>187</v>
      </c>
      <c r="B157" s="67"/>
      <c r="C157" s="67"/>
      <c r="D157" s="67"/>
      <c r="E157" s="67"/>
      <c r="F157" s="68"/>
    </row>
    <row r="158" ht="15.75" customHeight="1">
      <c r="A158" s="171" t="s">
        <v>38</v>
      </c>
      <c r="B158" s="172" t="s">
        <v>188</v>
      </c>
      <c r="C158" s="173" t="s">
        <v>189</v>
      </c>
      <c r="D158" s="172" t="s">
        <v>34</v>
      </c>
      <c r="E158" s="174" t="s">
        <v>190</v>
      </c>
      <c r="F158" s="173" t="s">
        <v>191</v>
      </c>
    </row>
    <row r="159" ht="15.75" customHeight="1">
      <c r="A159" s="175">
        <v>1.0</v>
      </c>
      <c r="B159" s="176" t="s">
        <v>192</v>
      </c>
      <c r="C159" s="177" t="s">
        <v>193</v>
      </c>
      <c r="D159" s="178">
        <v>45568.0</v>
      </c>
      <c r="E159" s="179" t="s">
        <v>194</v>
      </c>
      <c r="F159" s="180">
        <v>1.5E7</v>
      </c>
    </row>
    <row r="160" ht="15.75" customHeight="1">
      <c r="A160" s="181">
        <v>2.0</v>
      </c>
      <c r="B160" s="182" t="s">
        <v>192</v>
      </c>
      <c r="C160" s="183">
        <v>485666.0</v>
      </c>
      <c r="D160" s="184">
        <v>45603.0</v>
      </c>
      <c r="E160" s="185" t="s">
        <v>194</v>
      </c>
      <c r="F160" s="186">
        <v>1.05E7</v>
      </c>
    </row>
    <row r="161" ht="15.75" customHeight="1">
      <c r="A161" s="187">
        <v>3.0</v>
      </c>
      <c r="B161" s="188" t="s">
        <v>192</v>
      </c>
      <c r="C161" s="183">
        <v>85642.0</v>
      </c>
      <c r="D161" s="189">
        <v>45632.0</v>
      </c>
      <c r="E161" s="190" t="s">
        <v>194</v>
      </c>
      <c r="F161" s="191">
        <v>1.2E7</v>
      </c>
    </row>
    <row r="162" ht="15.75" customHeight="1">
      <c r="A162" s="192">
        <v>4.0</v>
      </c>
      <c r="B162" s="193" t="s">
        <v>192</v>
      </c>
      <c r="C162" s="193">
        <v>67.0</v>
      </c>
      <c r="D162" s="194">
        <v>45789.0</v>
      </c>
      <c r="E162" s="195" t="s">
        <v>194</v>
      </c>
      <c r="F162" s="196">
        <v>7500000.0</v>
      </c>
    </row>
    <row r="163" ht="15.75" customHeight="1">
      <c r="A163" s="197" t="s">
        <v>195</v>
      </c>
      <c r="B163" s="33"/>
      <c r="C163" s="33"/>
      <c r="D163" s="33"/>
      <c r="E163" s="120"/>
      <c r="F163" s="198">
        <f>SUM(F159:F162)</f>
        <v>45000000</v>
      </c>
    </row>
    <row r="164" ht="15.75" customHeight="1">
      <c r="A164" s="199" t="s">
        <v>196</v>
      </c>
      <c r="B164" s="110"/>
      <c r="C164" s="110"/>
      <c r="D164" s="110"/>
      <c r="E164" s="200"/>
      <c r="F164" s="201">
        <f>F146</f>
        <v>100</v>
      </c>
    </row>
    <row r="165" ht="15.75" customHeight="1">
      <c r="A165" s="202"/>
      <c r="B165" s="56"/>
      <c r="C165" s="56"/>
      <c r="D165" s="56"/>
      <c r="E165" s="56"/>
      <c r="F165" s="57"/>
    </row>
    <row r="166" ht="18.0" customHeight="1">
      <c r="A166" s="203" t="s">
        <v>197</v>
      </c>
      <c r="B166" s="27"/>
      <c r="C166" s="27"/>
      <c r="D166" s="27"/>
      <c r="E166" s="27"/>
      <c r="F166" s="28"/>
    </row>
    <row r="167" ht="15.75" customHeight="1">
      <c r="A167" s="55" t="s">
        <v>198</v>
      </c>
      <c r="B167" s="56"/>
      <c r="C167" s="56"/>
      <c r="D167" s="56"/>
      <c r="E167" s="56"/>
      <c r="F167" s="57"/>
    </row>
    <row r="168" ht="35.25" customHeight="1">
      <c r="A168" s="204" t="s">
        <v>199</v>
      </c>
      <c r="B168" s="200"/>
      <c r="C168" s="205">
        <f>C146</f>
        <v>83.33333333</v>
      </c>
      <c r="D168" s="206" t="s">
        <v>200</v>
      </c>
      <c r="E168" s="200"/>
      <c r="F168" s="207">
        <f>100-C168</f>
        <v>16.66666667</v>
      </c>
    </row>
    <row r="169" ht="15.75" customHeight="1">
      <c r="A169" s="55" t="s">
        <v>201</v>
      </c>
      <c r="B169" s="56"/>
      <c r="C169" s="56"/>
      <c r="D169" s="56"/>
      <c r="E169" s="56"/>
      <c r="F169" s="57"/>
    </row>
    <row r="170" ht="35.25" customHeight="1">
      <c r="A170" s="208" t="s">
        <v>202</v>
      </c>
      <c r="B170" s="39"/>
      <c r="C170" s="39"/>
      <c r="D170" s="39"/>
      <c r="E170" s="39"/>
      <c r="F170" s="40"/>
    </row>
    <row r="171" ht="15.75" customHeight="1">
      <c r="A171" s="209" t="s">
        <v>203</v>
      </c>
      <c r="B171" s="210"/>
      <c r="C171" s="210"/>
      <c r="D171" s="210"/>
      <c r="E171" s="210"/>
      <c r="F171" s="211"/>
    </row>
    <row r="172" ht="15.75" customHeight="1">
      <c r="A172" s="212" t="s">
        <v>204</v>
      </c>
      <c r="B172" s="213"/>
      <c r="C172" s="213"/>
      <c r="D172" s="213"/>
      <c r="E172" s="213"/>
      <c r="F172" s="214"/>
    </row>
    <row r="173" ht="15.75" customHeight="1">
      <c r="A173" s="17" t="s">
        <v>174</v>
      </c>
      <c r="B173" s="213"/>
      <c r="C173" s="213"/>
      <c r="D173" s="213"/>
      <c r="E173" s="213"/>
      <c r="F173" s="214"/>
    </row>
    <row r="174" ht="15.75" customHeight="1">
      <c r="A174" s="17"/>
      <c r="B174" s="213"/>
      <c r="C174" s="215"/>
      <c r="D174" s="213"/>
      <c r="E174" s="213"/>
      <c r="F174" s="214"/>
    </row>
    <row r="175" ht="89.25" customHeight="1">
      <c r="A175" s="216" t="s">
        <v>205</v>
      </c>
      <c r="B175" s="217"/>
      <c r="C175" s="217"/>
      <c r="D175" s="217"/>
      <c r="E175" s="217"/>
      <c r="F175" s="218"/>
    </row>
    <row r="176" ht="15.75" customHeight="1">
      <c r="A176" s="219" t="s">
        <v>206</v>
      </c>
      <c r="B176" s="110"/>
      <c r="C176" s="110"/>
      <c r="D176" s="110"/>
      <c r="E176" s="110"/>
      <c r="F176" s="111"/>
    </row>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69">
    <mergeCell ref="A1:C1"/>
    <mergeCell ref="A2:C2"/>
    <mergeCell ref="A3:C3"/>
    <mergeCell ref="A6:C6"/>
    <mergeCell ref="D6:F6"/>
    <mergeCell ref="A7:C7"/>
    <mergeCell ref="D7:F7"/>
    <mergeCell ref="B13:C13"/>
    <mergeCell ref="B14:C14"/>
    <mergeCell ref="B15:C15"/>
    <mergeCell ref="A8:F8"/>
    <mergeCell ref="A9:F10"/>
    <mergeCell ref="A11:D11"/>
    <mergeCell ref="E11:F11"/>
    <mergeCell ref="B12:C12"/>
    <mergeCell ref="E12:F12"/>
    <mergeCell ref="D13:F13"/>
    <mergeCell ref="D14:F14"/>
    <mergeCell ref="D15:F15"/>
    <mergeCell ref="A16:F16"/>
    <mergeCell ref="A17:F17"/>
    <mergeCell ref="A18:F18"/>
    <mergeCell ref="C20:D20"/>
    <mergeCell ref="E20:F20"/>
    <mergeCell ref="A20:B20"/>
    <mergeCell ref="A21:B21"/>
    <mergeCell ref="C21:D21"/>
    <mergeCell ref="E21:F21"/>
    <mergeCell ref="C23:F23"/>
    <mergeCell ref="C24:F24"/>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0:C80"/>
    <mergeCell ref="B81:C81"/>
    <mergeCell ref="B82:C82"/>
    <mergeCell ref="B83:C83"/>
    <mergeCell ref="B84:C84"/>
    <mergeCell ref="B85:C85"/>
    <mergeCell ref="B86:C86"/>
    <mergeCell ref="B87:C87"/>
    <mergeCell ref="B88:C88"/>
    <mergeCell ref="B89:C89"/>
    <mergeCell ref="A138:B138"/>
    <mergeCell ref="A139:B139"/>
    <mergeCell ref="A140:B140"/>
    <mergeCell ref="A141:B141"/>
    <mergeCell ref="A142:B142"/>
    <mergeCell ref="A143:B143"/>
    <mergeCell ref="A144:B144"/>
    <mergeCell ref="A145:B145"/>
    <mergeCell ref="A146:B146"/>
    <mergeCell ref="D146:E146"/>
    <mergeCell ref="D149:E149"/>
    <mergeCell ref="A150:D150"/>
    <mergeCell ref="A151:B151"/>
    <mergeCell ref="A152:B152"/>
    <mergeCell ref="A168:B168"/>
    <mergeCell ref="D168:E168"/>
    <mergeCell ref="A170:F170"/>
    <mergeCell ref="A175:F175"/>
    <mergeCell ref="A176:F176"/>
    <mergeCell ref="A153:B153"/>
    <mergeCell ref="A154:B154"/>
    <mergeCell ref="A155:B155"/>
    <mergeCell ref="A156:B156"/>
    <mergeCell ref="A163:E163"/>
    <mergeCell ref="A164:E164"/>
    <mergeCell ref="A166:F166"/>
    <mergeCell ref="B90:C90"/>
    <mergeCell ref="B91:C91"/>
    <mergeCell ref="B92:C92"/>
    <mergeCell ref="B93:C93"/>
    <mergeCell ref="B94:C94"/>
    <mergeCell ref="B95:C95"/>
    <mergeCell ref="B96:C96"/>
    <mergeCell ref="B97:C97"/>
    <mergeCell ref="B98:C98"/>
    <mergeCell ref="B99:C99"/>
    <mergeCell ref="B100:C100"/>
    <mergeCell ref="B101:C101"/>
    <mergeCell ref="B102:C102"/>
    <mergeCell ref="B103:C103"/>
    <mergeCell ref="A104:C104"/>
    <mergeCell ref="B105:C105"/>
    <mergeCell ref="B106:C106"/>
    <mergeCell ref="B107:C107"/>
    <mergeCell ref="B108:C108"/>
    <mergeCell ref="B109:C109"/>
    <mergeCell ref="B110:C110"/>
    <mergeCell ref="B111:C111"/>
    <mergeCell ref="B112:C112"/>
    <mergeCell ref="B113:C113"/>
    <mergeCell ref="B114:C114"/>
    <mergeCell ref="B115:C115"/>
    <mergeCell ref="B116:C116"/>
    <mergeCell ref="B117:C117"/>
    <mergeCell ref="B118:C118"/>
    <mergeCell ref="B119:C119"/>
    <mergeCell ref="B120:C120"/>
    <mergeCell ref="B121:C121"/>
    <mergeCell ref="B122:C122"/>
    <mergeCell ref="B123:C123"/>
    <mergeCell ref="B124:C124"/>
    <mergeCell ref="B125:C125"/>
    <mergeCell ref="B126:C126"/>
    <mergeCell ref="C127:D127"/>
    <mergeCell ref="A129:C130"/>
    <mergeCell ref="D129:F129"/>
    <mergeCell ref="D130:F130"/>
    <mergeCell ref="B131:C131"/>
    <mergeCell ref="B132:C132"/>
    <mergeCell ref="B133:C133"/>
    <mergeCell ref="B134:C134"/>
    <mergeCell ref="B135:C135"/>
    <mergeCell ref="A136:C136"/>
    <mergeCell ref="D136:F136"/>
    <mergeCell ref="A137:F137"/>
  </mergeCells>
  <printOptions horizontalCentered="1"/>
  <pageMargins bottom="0.7480314960629921" footer="0.0" header="0.0" left="0.3937007874015748" right="0.3937007874015748" top="0.7480314960629921"/>
  <pageSetup fitToHeight="0"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2014-04-16T15:00:44Z</dcterms:created>
  <dc:creator>PS. Leady Viviana Matallana Quiroga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0x010100E3A2D9FDFA98B14FA5F07831FCCCCFBC</vt:lpwstr>
  </property>
</Properties>
</file>