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jdsalazarc_sena_edu_co/Documents/JHONATAN SALAZAR 2025/CONTRATACIÓN DE BIENES Y SERVICIOS/PROCESOS/COMITE No 010/PUBLICACION HDC/"/>
    </mc:Choice>
  </mc:AlternateContent>
  <xr:revisionPtr revIDLastSave="22" documentId="13_ncr:1_{6952454E-9E8E-4BCB-B4A6-3D0157D819ED}" xr6:coauthVersionLast="47" xr6:coauthVersionMax="47" xr10:uidLastSave="{A7B304B1-6DB8-47DF-A9F6-3AE84C4745E3}"/>
  <bookViews>
    <workbookView minimized="1" xWindow="20880" yWindow="3255" windowWidth="15375" windowHeight="7785" xr2:uid="{00000000-000D-0000-FFFF-FFFF00000000}"/>
  </bookViews>
  <sheets>
    <sheet name="ESTIMACION DE PRECIOS" sheetId="1" r:id="rId1"/>
  </sheets>
  <definedNames>
    <definedName name="_xlnm._FilterDatabase" localSheetId="0" hidden="1">'ESTIMACION DE PRECIOS'!$A$4:$P$7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1" l="1"/>
  <c r="I6" i="1"/>
  <c r="I5" i="1"/>
  <c r="J5" i="1"/>
  <c r="J7" i="1"/>
  <c r="I7" i="1"/>
  <c r="K6" i="1"/>
  <c r="K5" i="1"/>
  <c r="K7" i="1" l="1"/>
  <c r="F6" i="1"/>
  <c r="F5" i="1" l="1"/>
  <c r="F7" i="1" s="1"/>
  <c r="F11" i="1" s="1"/>
  <c r="F12" i="1" s="1"/>
</calcChain>
</file>

<file path=xl/sharedStrings.xml><?xml version="1.0" encoding="utf-8"?>
<sst xmlns="http://schemas.openxmlformats.org/spreadsheetml/2006/main" count="31" uniqueCount="30">
  <si>
    <t>Item</t>
  </si>
  <si>
    <t>MATERIALES CONSUMIBLES Y/O SERVICIOS</t>
  </si>
  <si>
    <t>DESCRIPCION</t>
  </si>
  <si>
    <t>PROMEDIO - VALOR TECHO</t>
  </si>
  <si>
    <t xml:space="preserve"> </t>
  </si>
  <si>
    <t>CLASIFICACIÓN UNSPSC</t>
  </si>
  <si>
    <t>CLASIFICACIÒN UNSPC</t>
  </si>
  <si>
    <t>Unidad de
 medida</t>
  </si>
  <si>
    <t>Cantidad</t>
  </si>
  <si>
    <t>IVA</t>
  </si>
  <si>
    <t>CECIDIC</t>
  </si>
  <si>
    <t>EDITORIAL LOPEZ COMUNICACIÓN GRAFICA S.A.S</t>
  </si>
  <si>
    <t>Promedio
con IVA</t>
  </si>
  <si>
    <t>PRODUCTO</t>
  </si>
  <si>
    <t>817007180-3</t>
  </si>
  <si>
    <t>SEGMENTO</t>
  </si>
  <si>
    <t>FAMILIA</t>
  </si>
  <si>
    <t>CLASE</t>
  </si>
  <si>
    <t xml:space="preserve">Revista impresa </t>
  </si>
  <si>
    <t xml:space="preserve"> Corrección de estilo y traducción al idioma propio Nasa Yuwe de títulos, palabra, frases y mensajes relevantes consensuados previamente para la construcción de una revista impresa de 52 páginas.
- Acompañamiento y asesoría en la construcción del contenido de la revista acorde a las prácticas culturales y ancestrales según lineamientos de los mayores, teniendo en cuenta los parámetros técnicos para su elaboración.
- Apoyo y edición de fotografía, según se requiera acorde los trabajos de campo.
- Construcción participativa para el diseño y diagramación de revista de 24 cm alto x 20 cm ancho y publicación a través la Revista Ya’ja - “Tejiendo en Comunidad” ISSN: 24223832.
- Entrega de 1200 ejemplares según las siguientes
características: Revista cocida a caballete 24 cm alto x 20 cm alto, portada propalcote 200 gramos plastificado
brillante 4x4 tintas, 52 páginas internas en bond 75 gramos 4x4 tintas.</t>
  </si>
  <si>
    <t>Unidad</t>
  </si>
  <si>
    <t xml:space="preserve">Cartilla impresa </t>
  </si>
  <si>
    <t>Diseño gráfico, diagramación y maquetación de la cartilla conforme a criterios de comunicación, con uso de
ilustraciones, íconos y recursos visuales.
- Edición y mejora de fotografías o imágenes técnicas necesarias para ilustrar los procesos
- Cartilla de 16 páginas, engrapada al caballete, formato A5 (14.8 cm x 21 cm), portada en propalcote 240 gramos con plastificado mate, impresión 4x4 tintas (color completo), 16 páginas internas en papel bond blanco 90 gramos,
impresión 4x4 tintas.
- Entrega de 1000 Ejemplares según las características previas.</t>
  </si>
  <si>
    <t>TOTAL</t>
  </si>
  <si>
    <t>VALOR EN CDP</t>
  </si>
  <si>
    <t>VALOR ESTIMACION</t>
  </si>
  <si>
    <t>DIFERENCIA</t>
  </si>
  <si>
    <t>ESTIMACIÓN DE PRECIOS PARA EL PROCESO: PUBLICACIONES PROYECTO HOJA DE COCA</t>
  </si>
  <si>
    <t>COTIZACIÓN (iva incluido) VALOR TOTAL</t>
  </si>
  <si>
    <t>Valor Total
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</si>
</sst>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-[$$-240A]\ * #,##0_-;\-[$$-240A]\ * #,##0_-;_-[$$-240A]\ * &quot;-&quot;??_-;_-@_-"/>
    <numFmt numFmtId="166" formatCode="#,##0;[Red]#,##0"/>
    <numFmt numFmtId="167" formatCode="&quot;$&quot;\ #,##0.00"/>
  </numFmts>
  <fonts count="15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b/>
      <sz val="10"/>
      <name val="Calibri"/>
      <family val="2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41" fontId="8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9" fillId="0" borderId="0"/>
    <xf numFmtId="0" fontId="9" fillId="0" borderId="0"/>
    <xf numFmtId="0" fontId="8" fillId="0" borderId="0"/>
    <xf numFmtId="9" fontId="13" fillId="0" borderId="0" applyFont="0" applyFill="0" applyBorder="0" applyAlignment="0" applyProtection="0"/>
    <xf numFmtId="0" fontId="14" fillId="0" borderId="0"/>
    <xf numFmtId="44" fontId="2" fillId="0" borderId="0" applyFont="0" applyFill="0" applyBorder="0" applyAlignment="0" applyProtection="0"/>
    <xf numFmtId="0" fontId="2" fillId="0" borderId="0"/>
  </cellStyleXfs>
  <cellXfs count="53">
    <xf numFmtId="0" fontId="0" fillId="0" borderId="0" xfId="0"/>
    <xf numFmtId="0" fontId="5" fillId="3" borderId="1" xfId="4" applyFont="1" applyFill="1" applyBorder="1" applyAlignment="1">
      <alignment horizontal="center" vertical="center" wrapText="1"/>
    </xf>
    <xf numFmtId="0" fontId="5" fillId="3" borderId="2" xfId="4" applyFont="1" applyFill="1" applyBorder="1" applyAlignment="1">
      <alignment horizontal="center" vertical="center" wrapText="1"/>
    </xf>
    <xf numFmtId="0" fontId="5" fillId="3" borderId="3" xfId="4" applyFont="1" applyFill="1" applyBorder="1" applyAlignment="1">
      <alignment horizontal="center" vertical="center" wrapText="1"/>
    </xf>
    <xf numFmtId="3" fontId="4" fillId="0" borderId="5" xfId="5" applyNumberFormat="1" applyFont="1" applyBorder="1" applyAlignment="1" applyProtection="1">
      <alignment horizontal="center" vertical="center"/>
      <protection locked="0"/>
    </xf>
    <xf numFmtId="165" fontId="4" fillId="0" borderId="5" xfId="1" applyNumberFormat="1" applyFont="1" applyFill="1" applyBorder="1" applyAlignment="1">
      <alignment horizontal="center" vertical="center"/>
    </xf>
    <xf numFmtId="0" fontId="3" fillId="3" borderId="0" xfId="4" applyFont="1" applyFill="1"/>
    <xf numFmtId="0" fontId="4" fillId="0" borderId="0" xfId="4" applyFont="1"/>
    <xf numFmtId="0" fontId="4" fillId="2" borderId="0" xfId="4" applyFont="1" applyFill="1"/>
    <xf numFmtId="0" fontId="4" fillId="2" borderId="5" xfId="6" applyFont="1" applyFill="1" applyBorder="1" applyAlignment="1">
      <alignment horizontal="center" vertical="center"/>
    </xf>
    <xf numFmtId="165" fontId="4" fillId="2" borderId="6" xfId="4" applyNumberFormat="1" applyFont="1" applyFill="1" applyBorder="1"/>
    <xf numFmtId="0" fontId="4" fillId="4" borderId="3" xfId="4" applyFont="1" applyFill="1" applyBorder="1" applyAlignment="1">
      <alignment horizontal="right" vertical="center"/>
    </xf>
    <xf numFmtId="0" fontId="0" fillId="2" borderId="5" xfId="4" applyFont="1" applyFill="1" applyBorder="1" applyAlignment="1">
      <alignment horizontal="center" vertical="center"/>
    </xf>
    <xf numFmtId="0" fontId="5" fillId="3" borderId="4" xfId="4" applyFont="1" applyFill="1" applyBorder="1" applyAlignment="1">
      <alignment horizontal="center" vertical="center" wrapText="1"/>
    </xf>
    <xf numFmtId="165" fontId="7" fillId="2" borderId="5" xfId="1" applyNumberFormat="1" applyFont="1" applyFill="1" applyBorder="1" applyAlignment="1">
      <alignment horizontal="center" vertical="center"/>
    </xf>
    <xf numFmtId="165" fontId="4" fillId="0" borderId="0" xfId="4" applyNumberFormat="1" applyFont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165" fontId="4" fillId="0" borderId="5" xfId="3" applyNumberFormat="1" applyFont="1" applyFill="1" applyBorder="1" applyAlignment="1">
      <alignment horizontal="center" vertical="center"/>
    </xf>
    <xf numFmtId="0" fontId="4" fillId="0" borderId="8" xfId="4" applyFont="1" applyBorder="1" applyAlignment="1">
      <alignment horizontal="right"/>
    </xf>
    <xf numFmtId="0" fontId="5" fillId="3" borderId="5" xfId="4" applyFont="1" applyFill="1" applyBorder="1" applyAlignment="1">
      <alignment horizontal="center" vertical="center" wrapText="1"/>
    </xf>
    <xf numFmtId="0" fontId="3" fillId="3" borderId="0" xfId="4" applyFont="1" applyFill="1" applyAlignment="1">
      <alignment vertical="center"/>
    </xf>
    <xf numFmtId="167" fontId="5" fillId="3" borderId="5" xfId="1" applyNumberFormat="1" applyFont="1" applyFill="1" applyBorder="1" applyAlignment="1">
      <alignment vertical="center"/>
    </xf>
    <xf numFmtId="165" fontId="7" fillId="0" borderId="5" xfId="1" applyNumberFormat="1" applyFont="1" applyFill="1" applyBorder="1" applyAlignment="1">
      <alignment horizontal="center" vertical="center"/>
    </xf>
    <xf numFmtId="165" fontId="7" fillId="6" borderId="5" xfId="3" applyNumberFormat="1" applyFont="1" applyFill="1" applyBorder="1"/>
    <xf numFmtId="165" fontId="7" fillId="6" borderId="5" xfId="1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165" fontId="4" fillId="2" borderId="5" xfId="4" applyNumberFormat="1" applyFont="1" applyFill="1" applyBorder="1"/>
    <xf numFmtId="9" fontId="4" fillId="0" borderId="5" xfId="7" applyFont="1" applyBorder="1" applyAlignment="1">
      <alignment horizontal="center" vertical="center"/>
    </xf>
    <xf numFmtId="165" fontId="6" fillId="0" borderId="5" xfId="0" applyNumberFormat="1" applyFont="1" applyBorder="1"/>
    <xf numFmtId="165" fontId="0" fillId="0" borderId="0" xfId="0" applyNumberFormat="1"/>
    <xf numFmtId="165" fontId="3" fillId="3" borderId="5" xfId="4" applyNumberFormat="1" applyFont="1" applyFill="1" applyBorder="1" applyAlignment="1">
      <alignment horizontal="center" vertical="center"/>
    </xf>
    <xf numFmtId="0" fontId="4" fillId="2" borderId="10" xfId="6" applyFont="1" applyFill="1" applyBorder="1" applyAlignment="1">
      <alignment horizontal="center" vertical="center"/>
    </xf>
    <xf numFmtId="0" fontId="0" fillId="0" borderId="5" xfId="0" applyBorder="1" applyAlignment="1">
      <alignment horizontal="left" vertical="top" wrapText="1"/>
    </xf>
    <xf numFmtId="165" fontId="5" fillId="3" borderId="5" xfId="4" applyNumberFormat="1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top" wrapText="1"/>
    </xf>
    <xf numFmtId="165" fontId="3" fillId="3" borderId="8" xfId="4" applyNumberFormat="1" applyFont="1" applyFill="1" applyBorder="1" applyAlignment="1">
      <alignment horizontal="center" vertical="center"/>
    </xf>
    <xf numFmtId="0" fontId="6" fillId="0" borderId="5" xfId="0" applyFont="1" applyBorder="1"/>
    <xf numFmtId="0" fontId="6" fillId="0" borderId="0" xfId="0" applyFont="1" applyAlignment="1">
      <alignment horizontal="center" vertical="center" wrapText="1"/>
    </xf>
    <xf numFmtId="0" fontId="5" fillId="5" borderId="5" xfId="4" applyFont="1" applyFill="1" applyBorder="1" applyAlignment="1">
      <alignment horizontal="center" vertical="center" wrapText="1"/>
    </xf>
    <xf numFmtId="166" fontId="5" fillId="5" borderId="5" xfId="3" applyNumberFormat="1" applyFont="1" applyFill="1" applyBorder="1" applyAlignment="1">
      <alignment horizontal="center" vertical="center" wrapText="1"/>
    </xf>
    <xf numFmtId="165" fontId="5" fillId="5" borderId="5" xfId="3" applyNumberFormat="1" applyFont="1" applyFill="1" applyBorder="1" applyAlignment="1">
      <alignment horizontal="center" vertical="center" wrapText="1"/>
    </xf>
    <xf numFmtId="41" fontId="5" fillId="3" borderId="9" xfId="1" applyFont="1" applyFill="1" applyBorder="1" applyAlignment="1">
      <alignment horizontal="center" vertical="center" wrapText="1"/>
    </xf>
    <xf numFmtId="41" fontId="5" fillId="3" borderId="7" xfId="1" applyFont="1" applyFill="1" applyBorder="1" applyAlignment="1">
      <alignment horizontal="center" vertical="center" wrapText="1"/>
    </xf>
    <xf numFmtId="49" fontId="6" fillId="3" borderId="5" xfId="4" applyNumberFormat="1" applyFont="1" applyFill="1" applyBorder="1" applyAlignment="1">
      <alignment horizontal="center" vertical="center"/>
    </xf>
    <xf numFmtId="0" fontId="5" fillId="3" borderId="9" xfId="4" applyFont="1" applyFill="1" applyBorder="1" applyAlignment="1">
      <alignment horizontal="center" vertical="center" wrapText="1"/>
    </xf>
    <xf numFmtId="167" fontId="12" fillId="3" borderId="5" xfId="1" applyNumberFormat="1" applyFont="1" applyFill="1" applyBorder="1" applyAlignment="1">
      <alignment horizontal="center" vertical="center"/>
    </xf>
    <xf numFmtId="165" fontId="3" fillId="3" borderId="5" xfId="4" applyNumberFormat="1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5" fillId="3" borderId="8" xfId="4" applyFont="1" applyFill="1" applyBorder="1" applyAlignment="1">
      <alignment horizontal="center" vertical="center" wrapText="1"/>
    </xf>
    <xf numFmtId="0" fontId="5" fillId="3" borderId="7" xfId="4" applyFont="1" applyFill="1" applyBorder="1" applyAlignment="1">
      <alignment horizontal="center" vertical="center" wrapText="1"/>
    </xf>
  </cellXfs>
  <cellStyles count="11">
    <cellStyle name="Currency 2" xfId="9" xr:uid="{FD20B56A-C76F-4146-B8F2-7513BB5E1F5F}"/>
    <cellStyle name="Millares [0]" xfId="1" builtinId="6"/>
    <cellStyle name="Millares 2" xfId="3" xr:uid="{00000000-0005-0000-0000-000022000000}"/>
    <cellStyle name="Normal" xfId="0" builtinId="0"/>
    <cellStyle name="Normal 2" xfId="4" xr:uid="{00000000-0005-0000-0000-000032000000}"/>
    <cellStyle name="Normal 2 2" xfId="2" xr:uid="{00000000-0005-0000-0000-000017000000}"/>
    <cellStyle name="Normal 2 3" xfId="10" xr:uid="{3B793CCC-376C-4F32-9BEE-20578FBAD891}"/>
    <cellStyle name="Normal 3" xfId="8" xr:uid="{9A5582F2-04EF-420D-882B-0D1C5FC630CF}"/>
    <cellStyle name="Normal 4" xfId="6" xr:uid="{00000000-0005-0000-0000-000035000000}"/>
    <cellStyle name="Normal 62" xfId="5" xr:uid="{00000000-0005-0000-0000-000034000000}"/>
    <cellStyle name="Porcentaje" xfId="7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2"/>
  <sheetViews>
    <sheetView showGridLines="0" tabSelected="1" topLeftCell="A3" zoomScale="90" zoomScaleNormal="90" workbookViewId="0">
      <selection activeCell="F6" sqref="F6"/>
    </sheetView>
  </sheetViews>
  <sheetFormatPr baseColWidth="10" defaultColWidth="0" defaultRowHeight="13.5" customHeight="1"/>
  <cols>
    <col min="1" max="1" width="5.28515625" customWidth="1"/>
    <col min="2" max="2" width="29.42578125" customWidth="1"/>
    <col min="3" max="3" width="56.85546875" customWidth="1"/>
    <col min="4" max="5" width="11" customWidth="1"/>
    <col min="6" max="6" width="18.85546875" customWidth="1"/>
    <col min="7" max="8" width="6.140625" customWidth="1"/>
    <col min="9" max="10" width="19.85546875" customWidth="1"/>
    <col min="11" max="11" width="16.28515625" customWidth="1"/>
    <col min="12" max="12" width="4" customWidth="1"/>
    <col min="13" max="15" width="11.42578125" hidden="1" customWidth="1"/>
    <col min="16" max="16" width="14.5703125" customWidth="1"/>
    <col min="17" max="17" width="11" customWidth="1"/>
    <col min="18" max="20" width="0" hidden="1" customWidth="1"/>
    <col min="21" max="21" width="11.42578125" hidden="1" customWidth="1"/>
    <col min="22" max="37" width="0" hidden="1" customWidth="1"/>
    <col min="38" max="16384" width="11" hidden="1"/>
  </cols>
  <sheetData>
    <row r="1" spans="1:16" ht="54" customHeight="1" thickBot="1">
      <c r="A1" s="38" t="s">
        <v>27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ht="36.75" customHeight="1" thickBot="1">
      <c r="A2" s="45" t="s">
        <v>0</v>
      </c>
      <c r="B2" s="45" t="s">
        <v>1</v>
      </c>
      <c r="C2" s="45" t="s">
        <v>2</v>
      </c>
      <c r="D2" s="39" t="s">
        <v>3</v>
      </c>
      <c r="E2" s="39"/>
      <c r="F2" s="39"/>
      <c r="G2" s="36" t="s">
        <v>4</v>
      </c>
      <c r="H2" s="46" t="s">
        <v>28</v>
      </c>
      <c r="I2" s="46"/>
      <c r="J2" s="46"/>
      <c r="K2" s="21"/>
      <c r="L2" s="20"/>
      <c r="M2" s="2" t="s">
        <v>5</v>
      </c>
      <c r="N2" s="3"/>
      <c r="O2" s="13"/>
      <c r="P2" s="19" t="s">
        <v>6</v>
      </c>
    </row>
    <row r="3" spans="1:16" ht="66" customHeight="1" thickBot="1">
      <c r="A3" s="45"/>
      <c r="B3" s="51"/>
      <c r="C3" s="45"/>
      <c r="D3" s="40" t="s">
        <v>7</v>
      </c>
      <c r="E3" s="39" t="s">
        <v>8</v>
      </c>
      <c r="F3" s="41" t="s">
        <v>29</v>
      </c>
      <c r="G3" s="36"/>
      <c r="H3" s="47" t="s">
        <v>9</v>
      </c>
      <c r="I3" s="33" t="s">
        <v>10</v>
      </c>
      <c r="J3" s="33" t="s">
        <v>11</v>
      </c>
      <c r="K3" s="42" t="s">
        <v>12</v>
      </c>
      <c r="L3" s="6"/>
      <c r="M3" s="2"/>
      <c r="N3" s="3"/>
      <c r="O3" s="13"/>
      <c r="P3" s="44" t="s">
        <v>13</v>
      </c>
    </row>
    <row r="4" spans="1:16" ht="27.75" customHeight="1" thickBot="1">
      <c r="A4" s="45"/>
      <c r="B4" s="52"/>
      <c r="C4" s="45"/>
      <c r="D4" s="40"/>
      <c r="E4" s="39"/>
      <c r="F4" s="41"/>
      <c r="G4" s="36"/>
      <c r="H4" s="47"/>
      <c r="I4" s="30" t="s">
        <v>14</v>
      </c>
      <c r="J4" s="30"/>
      <c r="K4" s="43"/>
      <c r="L4" s="6"/>
      <c r="M4" s="1" t="s">
        <v>15</v>
      </c>
      <c r="N4" s="3" t="s">
        <v>16</v>
      </c>
      <c r="O4" s="13" t="s">
        <v>17</v>
      </c>
      <c r="P4" s="44"/>
    </row>
    <row r="5" spans="1:16" ht="270">
      <c r="A5" s="16">
        <v>1</v>
      </c>
      <c r="B5" s="34" t="s">
        <v>18</v>
      </c>
      <c r="C5" s="35" t="s">
        <v>19</v>
      </c>
      <c r="D5" s="25" t="s">
        <v>20</v>
      </c>
      <c r="E5" s="4">
        <v>1200</v>
      </c>
      <c r="F5" s="17">
        <f>+K5</f>
        <v>12900000</v>
      </c>
      <c r="G5" s="15"/>
      <c r="H5" s="27"/>
      <c r="I5" s="5">
        <f>11500*E5</f>
        <v>13800000</v>
      </c>
      <c r="J5" s="5">
        <f>10000*E5</f>
        <v>12000000</v>
      </c>
      <c r="K5" s="22">
        <f>IFERROR(AVERAGE(I5:J5)," ")</f>
        <v>12900000</v>
      </c>
      <c r="L5" s="7"/>
      <c r="M5" s="18"/>
      <c r="N5" s="18"/>
      <c r="O5" s="18"/>
      <c r="P5" s="25">
        <v>55101506</v>
      </c>
    </row>
    <row r="6" spans="1:16" ht="165.75" thickBot="1">
      <c r="A6" s="16">
        <v>2</v>
      </c>
      <c r="B6" s="34" t="s">
        <v>21</v>
      </c>
      <c r="C6" s="32" t="s">
        <v>22</v>
      </c>
      <c r="D6" s="25" t="s">
        <v>20</v>
      </c>
      <c r="E6" s="4">
        <v>1000</v>
      </c>
      <c r="F6" s="17">
        <f>+K6</f>
        <v>4885000</v>
      </c>
      <c r="G6" s="15"/>
      <c r="H6" s="27"/>
      <c r="I6" s="5">
        <f>6200*E6</f>
        <v>6200000</v>
      </c>
      <c r="J6" s="5">
        <f>3570*E6</f>
        <v>3570000</v>
      </c>
      <c r="K6" s="22">
        <f>IFERROR(AVERAGE(I6:J6)," ")</f>
        <v>4885000</v>
      </c>
      <c r="L6" s="7"/>
      <c r="M6" s="18"/>
      <c r="N6" s="18"/>
      <c r="O6" s="18"/>
      <c r="P6" s="25">
        <v>55111506</v>
      </c>
    </row>
    <row r="7" spans="1:16" ht="15.75" thickBot="1">
      <c r="A7" s="9"/>
      <c r="B7" s="31"/>
      <c r="C7" s="48" t="s">
        <v>23</v>
      </c>
      <c r="D7" s="49"/>
      <c r="E7" s="50"/>
      <c r="F7" s="23">
        <f>SUM(F5:F6)</f>
        <v>17785000</v>
      </c>
      <c r="G7" s="10"/>
      <c r="H7" s="26"/>
      <c r="I7" s="14">
        <f>SUM(I5:I6)</f>
        <v>20000000</v>
      </c>
      <c r="J7" s="14">
        <f>SUM(J5:J6)</f>
        <v>15570000</v>
      </c>
      <c r="K7" s="24">
        <f>SUM(K5:K6)</f>
        <v>17785000</v>
      </c>
      <c r="L7" s="8"/>
      <c r="M7" s="11"/>
      <c r="N7" s="11"/>
      <c r="O7" s="11"/>
      <c r="P7" s="12"/>
    </row>
    <row r="10" spans="1:16" ht="13.5" customHeight="1">
      <c r="D10" s="37" t="s">
        <v>24</v>
      </c>
      <c r="E10" s="37"/>
      <c r="F10" s="28">
        <v>20000000</v>
      </c>
    </row>
    <row r="11" spans="1:16" ht="13.5" customHeight="1">
      <c r="D11" s="37" t="s">
        <v>25</v>
      </c>
      <c r="E11" s="37"/>
      <c r="F11" s="28">
        <f>+F7</f>
        <v>17785000</v>
      </c>
      <c r="K11" s="29"/>
    </row>
    <row r="12" spans="1:16" ht="13.5" customHeight="1">
      <c r="D12" s="37" t="s">
        <v>26</v>
      </c>
      <c r="E12" s="37"/>
      <c r="F12" s="28">
        <f>+F10-F11</f>
        <v>2215000</v>
      </c>
    </row>
  </sheetData>
  <mergeCells count="17">
    <mergeCell ref="B2:B4"/>
    <mergeCell ref="G2:G4"/>
    <mergeCell ref="D10:E10"/>
    <mergeCell ref="D11:E11"/>
    <mergeCell ref="D12:E12"/>
    <mergeCell ref="A1:P1"/>
    <mergeCell ref="D2:F2"/>
    <mergeCell ref="D3:D4"/>
    <mergeCell ref="E3:E4"/>
    <mergeCell ref="F3:F4"/>
    <mergeCell ref="K3:K4"/>
    <mergeCell ref="P3:P4"/>
    <mergeCell ref="A2:A4"/>
    <mergeCell ref="C2:C4"/>
    <mergeCell ref="H2:J2"/>
    <mergeCell ref="H3:H4"/>
    <mergeCell ref="C7:E7"/>
  </mergeCells>
  <phoneticPr fontId="11" type="noConversion"/>
  <conditionalFormatting sqref="F12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ESTIMACION DE PRECIOS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 Lorena Rivera Bolanos</dc:creator>
  <cp:keywords/>
  <dc:description/>
  <cp:lastModifiedBy>Jhonatan David Salazar Cordoba</cp:lastModifiedBy>
  <cp:revision/>
  <dcterms:created xsi:type="dcterms:W3CDTF">2022-03-30T12:59:00Z</dcterms:created>
  <dcterms:modified xsi:type="dcterms:W3CDTF">2025-09-02T14:47:50Z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61D2B9D78B0149E7A5F5E77A13A41428</vt:lpwstr>
  </property>
  <property fmtid="{D5CDD505-2E9C-101B-9397-08002B2CF9AE}" pid="3" name="KSOProductBuildVer">
    <vt:lpwstr>3082-11.2.0.11486</vt:lpwstr>
  </property>
  <property fmtid="{D5CDD505-2E9C-101B-9397-08002B2CF9AE}" pid="4" name="MSIP_Label_fc111285-cafa-4fc9-8a9a-bd902089b24f_Enabled">
    <vt:lpwstr>true</vt:lpwstr>
  </property>
  <property fmtid="{D5CDD505-2E9C-101B-9397-08002B2CF9AE}" pid="5" name="MSIP_Label_fc111285-cafa-4fc9-8a9a-bd902089b24f_SetDate">
    <vt:lpwstr>2025-09-01T20:49:37Z</vt:lpwstr>
  </property>
  <property fmtid="{D5CDD505-2E9C-101B-9397-08002B2CF9AE}" pid="6" name="MSIP_Label_fc111285-cafa-4fc9-8a9a-bd902089b24f_Method">
    <vt:lpwstr>Privileged</vt:lpwstr>
  </property>
  <property fmtid="{D5CDD505-2E9C-101B-9397-08002B2CF9AE}" pid="7" name="MSIP_Label_fc111285-cafa-4fc9-8a9a-bd902089b24f_Name">
    <vt:lpwstr>Public</vt:lpwstr>
  </property>
  <property fmtid="{D5CDD505-2E9C-101B-9397-08002B2CF9AE}" pid="8" name="MSIP_Label_fc111285-cafa-4fc9-8a9a-bd902089b24f_SiteId">
    <vt:lpwstr>cbc2c381-2f2e-4d93-91d1-506c9316ace7</vt:lpwstr>
  </property>
  <property fmtid="{D5CDD505-2E9C-101B-9397-08002B2CF9AE}" pid="9" name="MSIP_Label_fc111285-cafa-4fc9-8a9a-bd902089b24f_ActionId">
    <vt:lpwstr>69f0b9ac-68ce-4f9c-9766-f9b645071901</vt:lpwstr>
  </property>
  <property fmtid="{D5CDD505-2E9C-101B-9397-08002B2CF9AE}" pid="10" name="MSIP_Label_fc111285-cafa-4fc9-8a9a-bd902089b24f_ContentBits">
    <vt:lpwstr>0</vt:lpwstr>
  </property>
  <property fmtid="{D5CDD505-2E9C-101B-9397-08002B2CF9AE}" pid="11" name="MSIP_Label_fc111285-cafa-4fc9-8a9a-bd902089b24f_Tag">
    <vt:lpwstr>10, 0, 1, 1</vt:lpwstr>
  </property>
</Properties>
</file>