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wdp" ContentType="image/vnd.ms-photo"/>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172.23.131.133\Contratos\1.GRUPO ADQUISICION Y BIENES\6.PROCESOS 2020\5. LICITACIONES PÚBLICAS\LP-006-ICFE-2020 MTTO BOGOTA\PROYECTO AL PLIEGO\ANEXOS\"/>
    </mc:Choice>
  </mc:AlternateContent>
  <bookViews>
    <workbookView xWindow="0" yWindow="0" windowWidth="28800" windowHeight="11205" tabRatio="753" firstSheet="1" activeTab="2"/>
  </bookViews>
  <sheets>
    <sheet name="CUADRILLAS" sheetId="13" state="hidden" r:id="rId1"/>
    <sheet name="ANEXO 6 OFERTA ECONOMICA " sheetId="114" r:id="rId2"/>
    <sheet name="ANEXO 20 APU" sheetId="113" r:id="rId3"/>
  </sheets>
  <externalReferences>
    <externalReference r:id="rId4"/>
    <externalReference r:id="rId5"/>
  </externalReferences>
  <definedNames>
    <definedName name="_xlnm._FilterDatabase" localSheetId="1" hidden="1">'ANEXO 6 OFERTA ECONOMICA '!$A$8:$F$340</definedName>
    <definedName name="_xlcn.WorksheetConnection_PPTOFASE2AcabadosArquitecturaEd.Ingenieria2.xlsxTB_BD_PPTO" localSheetId="1" hidden="1">TB_BD_PPTO</definedName>
    <definedName name="_xlcn.WorksheetConnection_PPTOFASE2AcabadosArquitecturaEd.Ingenieria2.xlsxTB_BD_PPTO" hidden="1">TB_BD_PPTO</definedName>
    <definedName name="_xlcn.WorksheetConnection_PPTOFASE2AcabadosArquitecturaEd.Ingenieria2.xlsxTB_CAPITULOS" localSheetId="1" hidden="1">TB_CAPITULOS</definedName>
    <definedName name="_xlcn.WorksheetConnection_PPTOFASE2AcabadosArquitecturaEd.Ingenieria2.xlsxTB_CAPITULOS" hidden="1">TB_CAPITULOS</definedName>
    <definedName name="Acero" localSheetId="1">#REF!</definedName>
    <definedName name="Acero">#REF!</definedName>
    <definedName name="Agregados" localSheetId="1">#REF!</definedName>
    <definedName name="Agregados">#REF!</definedName>
    <definedName name="Apar.Sanitarios" localSheetId="1">#REF!</definedName>
    <definedName name="Apar.Sanitarios">#REF!</definedName>
    <definedName name="_xlnm.Print_Area" localSheetId="2">'ANEXO 20 APU'!$A$1:$I$2811</definedName>
    <definedName name="_xlnm.Print_Area" localSheetId="1">'ANEXO 6 OFERTA ECONOMICA '!$A$1:$F$375</definedName>
    <definedName name="Carp.Aluminio" localSheetId="1">#REF!</definedName>
    <definedName name="Carp.Aluminio">#REF!</definedName>
    <definedName name="Carp.Metalica" localSheetId="1">#REF!</definedName>
    <definedName name="Carp.Metalica">#REF!</definedName>
    <definedName name="Cerrajeria" localSheetId="1">#REF!</definedName>
    <definedName name="Cerrajeria">#REF!</definedName>
    <definedName name="Ciudades" localSheetId="1">#REF!</definedName>
    <definedName name="Ciudades">#REF!</definedName>
    <definedName name="Combustible" localSheetId="1">#REF!</definedName>
    <definedName name="Combustible">#REF!</definedName>
    <definedName name="Concretos" localSheetId="1">#REF!</definedName>
    <definedName name="Concretos">#REF!</definedName>
    <definedName name="Cuadrillas" localSheetId="1">#REF!</definedName>
    <definedName name="Cuadrillas">#REF!</definedName>
    <definedName name="Cubierta" localSheetId="1">#REF!</definedName>
    <definedName name="Cubierta">#REF!</definedName>
    <definedName name="Drywall" localSheetId="1">#REF!</definedName>
    <definedName name="Drywall">#REF!</definedName>
    <definedName name="Equipos" localSheetId="1">#REF!</definedName>
    <definedName name="Equipos">#REF!</definedName>
    <definedName name="EquiposEspeciales" localSheetId="1">#REF!</definedName>
    <definedName name="EquiposEspeciales">#REF!</definedName>
    <definedName name="EURO" localSheetId="1">#REF!</definedName>
    <definedName name="EURO">#REF!</definedName>
    <definedName name="F.AIU" localSheetId="1">#REF!</definedName>
    <definedName name="F.AIU">#REF!</definedName>
    <definedName name="F.APUs2" localSheetId="1">#REF!</definedName>
    <definedName name="F.APUs2">#REF!</definedName>
    <definedName name="F.CAP" localSheetId="1">#REF!</definedName>
    <definedName name="F.CAP">#REF!</definedName>
    <definedName name="F.ITEM" localSheetId="1">#REF!</definedName>
    <definedName name="F.ITEM">#REF!</definedName>
    <definedName name="F.SUBCAP" localSheetId="1">#REF!</definedName>
    <definedName name="F.SUBCAP">#REF!</definedName>
    <definedName name="fecha">[1]APU!$I$3</definedName>
    <definedName name="Ferreteria" localSheetId="1">#REF!</definedName>
    <definedName name="Ferreteria">#REF!</definedName>
    <definedName name="Formaletas" localSheetId="1">#REF!</definedName>
    <definedName name="Formaletas">#REF!</definedName>
    <definedName name="Geosinteticos" localSheetId="1">#REF!</definedName>
    <definedName name="Geosinteticos">#REF!</definedName>
    <definedName name="ID_APUs" localSheetId="1">#REF!</definedName>
    <definedName name="ID_APUs">#REF!</definedName>
    <definedName name="ID_CAPITULOS" localSheetId="1">#REF!</definedName>
    <definedName name="ID_CAPITULOS">#REF!</definedName>
    <definedName name="ID_MEDIDAS" localSheetId="1">#REF!</definedName>
    <definedName name="ID_MEDIDAS">#REF!</definedName>
    <definedName name="Impermeabilizantes" localSheetId="1">#REF!</definedName>
    <definedName name="Impermeabilizantes">#REF!</definedName>
    <definedName name="Inst.Electricas" localSheetId="1">#REF!</definedName>
    <definedName name="Inst.Electricas">#REF!</definedName>
    <definedName name="Inst.Hidrosanitarias" localSheetId="1">#REF!</definedName>
    <definedName name="Inst.Hidrosanitarias">#REF!</definedName>
    <definedName name="INSUMOS">[2]INSUMOS!$A$1:$A$859</definedName>
    <definedName name="IVA" localSheetId="1">#REF!</definedName>
    <definedName name="IVA">#REF!</definedName>
    <definedName name="IVA_2017" localSheetId="1">#REF!</definedName>
    <definedName name="IVA_2017">#REF!</definedName>
    <definedName name="Ladrillos" localSheetId="1">#REF!</definedName>
    <definedName name="Ladrillos">#REF!</definedName>
    <definedName name="lily" localSheetId="1">#REF!</definedName>
    <definedName name="lily">#REF!</definedName>
    <definedName name="Maderas" localSheetId="1">#REF!</definedName>
    <definedName name="Maderas">#REF!</definedName>
    <definedName name="MI" localSheetId="1">#REF!</definedName>
    <definedName name="MI">#REF!</definedName>
    <definedName name="MICOLUMNA" localSheetId="1">#REF!</definedName>
    <definedName name="MICOLUMNA">#REF!</definedName>
    <definedName name="Pinturas" localSheetId="1">#REF!</definedName>
    <definedName name="Pinturas">#REF!</definedName>
    <definedName name="PisosEnchapes" localSheetId="1">#REF!</definedName>
    <definedName name="PisosEnchapes">#REF!</definedName>
    <definedName name="Prefabricados" localSheetId="1">#REF!</definedName>
    <definedName name="Prefabricados">#REF!</definedName>
    <definedName name="proyecto">[1]APU!$I$1</definedName>
    <definedName name="_xlnm.Print_Titles" localSheetId="1">'ANEXO 6 OFERTA ECONOMICA '!$1:$6</definedName>
    <definedName name="TRM" localSheetId="1">#REF!</definedName>
    <definedName name="TRM">#REF!</definedName>
    <definedName name="ubicacion">[1]APU!$I$2</definedName>
    <definedName name="VariosAnalisis" localSheetId="1">#REF!</definedName>
    <definedName name="VariosAnalisis">#REF!</definedName>
  </definedNames>
  <calcPr calcId="162913"/>
</workbook>
</file>

<file path=xl/calcChain.xml><?xml version="1.0" encoding="utf-8"?>
<calcChain xmlns="http://schemas.openxmlformats.org/spreadsheetml/2006/main">
  <c r="F332" i="114" l="1"/>
  <c r="F337" i="114" s="1"/>
  <c r="F333" i="114" l="1"/>
  <c r="F335" i="114"/>
  <c r="J2755" i="113"/>
  <c r="E10" i="13" l="1"/>
  <c r="E18" i="13" s="1"/>
  <c r="C52" i="13"/>
  <c r="E11" i="13"/>
  <c r="E16" i="13"/>
  <c r="E19" i="13"/>
  <c r="E22" i="13"/>
  <c r="F10" i="13"/>
  <c r="F15" i="13" s="1"/>
  <c r="F16" i="13"/>
  <c r="F3" i="114"/>
  <c r="H72" i="13"/>
  <c r="D16" i="13"/>
  <c r="D10" i="13"/>
  <c r="D18" i="13" s="1"/>
  <c r="E21" i="13" l="1"/>
  <c r="E17" i="13"/>
  <c r="E15" i="13"/>
  <c r="F22" i="13"/>
  <c r="F21" i="13"/>
  <c r="F20" i="13"/>
  <c r="D22" i="13"/>
  <c r="F18" i="13"/>
  <c r="E14" i="13"/>
  <c r="D21" i="13"/>
  <c r="D17" i="13"/>
  <c r="D15" i="13"/>
  <c r="D19" i="13"/>
  <c r="D20" i="13"/>
  <c r="D11" i="13"/>
  <c r="F19" i="13"/>
  <c r="F11" i="13"/>
  <c r="E20" i="13"/>
  <c r="E12" i="13"/>
  <c r="F17" i="13"/>
  <c r="E13" i="13" l="1"/>
  <c r="E24" i="13" s="1"/>
  <c r="E25" i="13" s="1"/>
  <c r="E26" i="13" s="1"/>
  <c r="D12" i="13"/>
  <c r="D13" i="13" s="1"/>
  <c r="F12" i="13"/>
  <c r="F14" i="13"/>
  <c r="D14" i="13"/>
  <c r="D31" i="13" l="1"/>
  <c r="D24" i="13"/>
  <c r="D25" i="13" s="1"/>
  <c r="D26" i="13" s="1"/>
  <c r="D30" i="13" s="1"/>
  <c r="F13" i="13"/>
  <c r="F24" i="13" s="1"/>
  <c r="F25" i="13" s="1"/>
  <c r="F26" i="13" s="1"/>
  <c r="H35" i="13" l="1"/>
  <c r="D32" i="13"/>
  <c r="D33" i="13" s="1"/>
  <c r="D35" i="13" s="1"/>
  <c r="E38" i="13" s="1"/>
  <c r="H30" i="13"/>
  <c r="H32" i="13"/>
  <c r="E41" i="13"/>
  <c r="D34" i="13" l="1"/>
  <c r="E47" i="13"/>
  <c r="E37" i="13"/>
  <c r="E48" i="13"/>
  <c r="L38" i="13"/>
  <c r="H38" i="13"/>
  <c r="H33" i="13"/>
  <c r="E39" i="13"/>
  <c r="E45" i="13" l="1"/>
  <c r="H37" i="13"/>
  <c r="E44" i="13"/>
  <c r="E42" i="13"/>
  <c r="E46" i="13"/>
  <c r="H55" i="13"/>
  <c r="J55" i="13" s="1"/>
  <c r="L37" i="13"/>
  <c r="L47" i="13"/>
  <c r="H47" i="13"/>
  <c r="H48" i="13"/>
  <c r="L48" i="13"/>
  <c r="E40" i="13"/>
  <c r="H45" i="13" l="1"/>
  <c r="L45" i="13"/>
  <c r="L46" i="13"/>
  <c r="H46" i="13"/>
  <c r="H44" i="13"/>
  <c r="L44" i="13"/>
  <c r="L42" i="13"/>
  <c r="E43" i="13"/>
  <c r="H42" i="13"/>
  <c r="F339" i="114" l="1"/>
</calcChain>
</file>

<file path=xl/sharedStrings.xml><?xml version="1.0" encoding="utf-8"?>
<sst xmlns="http://schemas.openxmlformats.org/spreadsheetml/2006/main" count="10273" uniqueCount="1733">
  <si>
    <t>ITEM</t>
  </si>
  <si>
    <t>VR. UNITARIO</t>
  </si>
  <si>
    <t>VR. TOTAL</t>
  </si>
  <si>
    <t>m2</t>
  </si>
  <si>
    <t>un</t>
  </si>
  <si>
    <t>INSTALACIONES ELECTRICAS</t>
  </si>
  <si>
    <t>ACOMETIDAS, CABLES Y DUCTOS</t>
  </si>
  <si>
    <t>kg</t>
  </si>
  <si>
    <t>m3</t>
  </si>
  <si>
    <t xml:space="preserve">TOTAL CIELO RASOS </t>
  </si>
  <si>
    <t>CARPINTERIA EN MADERA</t>
  </si>
  <si>
    <t>CIELO RASOS</t>
  </si>
  <si>
    <t>ADMINISTRACION</t>
  </si>
  <si>
    <t>MANO DE OBRA AA (Albañileria)</t>
  </si>
  <si>
    <t>hc</t>
  </si>
  <si>
    <t>glb</t>
  </si>
  <si>
    <t>dd</t>
  </si>
  <si>
    <t>PUNTILLA CON CABEZA 2"</t>
  </si>
  <si>
    <t>lb</t>
  </si>
  <si>
    <t>PARAL LARGO 2.00 a 3.50 m</t>
  </si>
  <si>
    <t>TEE PRESION  - 1/2''</t>
  </si>
  <si>
    <t>ADAPTADOR MACHO PRESION PVC - 3/4"</t>
  </si>
  <si>
    <t>REGISTRO Tipo R&amp;W - 3/4'' (de cortina) Ref. 206 o Similar</t>
  </si>
  <si>
    <t>MANO DE OBRA BB hidraulicas (Instalaciones)</t>
  </si>
  <si>
    <t xml:space="preserve">TUBO PVC SANITARIO 2'' </t>
  </si>
  <si>
    <t xml:space="preserve">TUBO PVC SANITARIO 4" </t>
  </si>
  <si>
    <t>CODO 90° 1/4 CxC SANITARIO 4''</t>
  </si>
  <si>
    <t>UNION SANITARIA 4" PVC</t>
  </si>
  <si>
    <t>MANO DE OBRA Electricas (Instalaciones)</t>
  </si>
  <si>
    <t>Boquilla terminal PVC de 3/4"</t>
  </si>
  <si>
    <t>Aislador de rosca para empalme</t>
  </si>
  <si>
    <t>Cinta aislante</t>
  </si>
  <si>
    <t>Gancho galvanizado para teja fibrocemento</t>
  </si>
  <si>
    <t xml:space="preserve">Amarre para Teja Fibrocemento </t>
  </si>
  <si>
    <t xml:space="preserve"> </t>
  </si>
  <si>
    <t>MANO DE OBRA DD (Carpinteria)</t>
  </si>
  <si>
    <t>SOLDADURA ELECTRICA Tipo WESTARCO SUPER E- 6013  DE 1/8 o Similar.</t>
  </si>
  <si>
    <t xml:space="preserve">ACERO Fy=60000 PSI </t>
  </si>
  <si>
    <t>TORNILLO AUTOPERFORANTE  EST.  7/16"</t>
  </si>
  <si>
    <t>TORNILLO AUTOPERFORANTE YESO 6 x1</t>
  </si>
  <si>
    <t>TORNILLO PTA BROCA EXTRAPL. EST 8 x 1/2" ( 13mm )</t>
  </si>
  <si>
    <t>PERFIL OMEGA Cal 26 - 2.44 m.</t>
  </si>
  <si>
    <t>AGUA</t>
  </si>
  <si>
    <t>BISAGRAS ALUMINIO 3"</t>
  </si>
  <si>
    <t>Vidrio cristal 4 mm</t>
  </si>
  <si>
    <t>MANO DE OBRA CC (Pintura)</t>
  </si>
  <si>
    <t xml:space="preserve">LIJA * PLIEGO </t>
  </si>
  <si>
    <t>ESTUCO PARA INTERIORES - Tipo Pintuco Ref. 117060 o similar.</t>
  </si>
  <si>
    <t>Días del año</t>
  </si>
  <si>
    <t>MAESTRO</t>
  </si>
  <si>
    <t>OFICIAL</t>
  </si>
  <si>
    <t>AYUDANTE</t>
  </si>
  <si>
    <t>Datos Básicos</t>
  </si>
  <si>
    <t>Número días trabajados</t>
  </si>
  <si>
    <t>Salario Básico</t>
  </si>
  <si>
    <t>Prestaciones Sociales</t>
  </si>
  <si>
    <t>Subsidio de Transporte</t>
  </si>
  <si>
    <t>Cesantías</t>
  </si>
  <si>
    <t>Intereses cesantías</t>
  </si>
  <si>
    <t>Prima</t>
  </si>
  <si>
    <t>Vacaciones</t>
  </si>
  <si>
    <t>Dotaciones</t>
  </si>
  <si>
    <t>Salud. Pension y ARP</t>
  </si>
  <si>
    <t>Salud</t>
  </si>
  <si>
    <t>Pensión</t>
  </si>
  <si>
    <t>ARP</t>
  </si>
  <si>
    <t>Parafiscales</t>
  </si>
  <si>
    <t>Sena</t>
  </si>
  <si>
    <t>ICBF</t>
  </si>
  <si>
    <t>Caja de compensacion</t>
  </si>
  <si>
    <t>Salario total mensual</t>
  </si>
  <si>
    <t>Valor Jornal</t>
  </si>
  <si>
    <t>Valor Hora</t>
  </si>
  <si>
    <t>CUADRILLA AA</t>
  </si>
  <si>
    <t>Trabajador</t>
  </si>
  <si>
    <t>Cantidad</t>
  </si>
  <si>
    <t>Salario/hora</t>
  </si>
  <si>
    <t>Maestro</t>
  </si>
  <si>
    <t>Oficial</t>
  </si>
  <si>
    <t>Obrero/ayudante</t>
  </si>
  <si>
    <t>Total hora cuadrilla AAA</t>
  </si>
  <si>
    <t>Total hora cuadrilla AA</t>
  </si>
  <si>
    <t>cuando se requiere viaticos 5% adicional</t>
  </si>
  <si>
    <t>MANO DE OBRA AAA (Albañileria)</t>
  </si>
  <si>
    <t>MANO DE OBRA Electricas (Infraestructura)</t>
  </si>
  <si>
    <t>MANO DE OBRA Porcelanato (Instalación)</t>
  </si>
  <si>
    <t>Tope para Subsidio Transporte</t>
  </si>
  <si>
    <t>Alambre cobre Nº 12 desnudo</t>
  </si>
  <si>
    <t>Cable de cobre No 8 AWG, THHN/THWN</t>
  </si>
  <si>
    <t>Boquilla terminal PVC de 1"</t>
  </si>
  <si>
    <t>Curva conduit PVC 1"</t>
  </si>
  <si>
    <t xml:space="preserve">Tope resorte 2 3/4" </t>
  </si>
  <si>
    <t>BISAGRA NUDO 2½" 1" EN COBRE</t>
  </si>
  <si>
    <t>MANO DE OBRA 2 Ayudantes (Albañileria)</t>
  </si>
  <si>
    <t>MANO DE OBRA Sistema Liviano</t>
  </si>
  <si>
    <t>Excavación manual en material heterogéneo. Incluye relleno y compactación</t>
  </si>
  <si>
    <t>Chazo plástico de 1/4"</t>
  </si>
  <si>
    <t>Pulidora. Incluye disco de corte</t>
  </si>
  <si>
    <t>Equipo compresor para pintura. Incluye trasporte al sitio de la obra.</t>
  </si>
  <si>
    <t>Equipo para soldadura. Incluye trasporte al sitio de la obra.</t>
  </si>
  <si>
    <t xml:space="preserve">TUBO PRESION RDE 13,5 PVC 200 psi  -  1" </t>
  </si>
  <si>
    <t>TUBO ULTRATEMP 3/4"</t>
  </si>
  <si>
    <t>RECEBO COMUN  (Extendido y compactado)</t>
  </si>
  <si>
    <t>CODO 90° ULTRATEMP  - 1/2''</t>
  </si>
  <si>
    <t>TEE ULTRATEMP - 1/2"</t>
  </si>
  <si>
    <t>Boquilla terminal EMT de 1"</t>
  </si>
  <si>
    <t>Pólvora para perno</t>
  </si>
  <si>
    <t>Tubo conduit  EMT 1"</t>
  </si>
  <si>
    <t>TUBERIA 2"  PVC-L</t>
  </si>
  <si>
    <t>ADAPTADOR MACHO PRESION PVC - 1/2"</t>
  </si>
  <si>
    <t>Tubo Conduit EMT 3/4"</t>
  </si>
  <si>
    <t>Unión EMT 3/4"</t>
  </si>
  <si>
    <t>Curva EMT 3/4"</t>
  </si>
  <si>
    <t>Soporte tipo U para tubo 3/4"</t>
  </si>
  <si>
    <t>Perno de tiro</t>
  </si>
  <si>
    <t>Malla tipo gallinero 1 1/4" * 10 m</t>
  </si>
  <si>
    <t>Varilla copper Weld d=5/8" *2 .40m</t>
  </si>
  <si>
    <t>Soldadura exotérmica* 115 gr</t>
  </si>
  <si>
    <t>Accesorios de fijación y conexión</t>
  </si>
  <si>
    <t>CANALIZACIONES</t>
  </si>
  <si>
    <t xml:space="preserve">SISTEMA DE PUESTA A TIERRA </t>
  </si>
  <si>
    <t>TOTAL INSTALACIONES ELECTRICAS</t>
  </si>
  <si>
    <t xml:space="preserve">ESTUCO Y PINTURA </t>
  </si>
  <si>
    <t>VARA DE CLAVO</t>
  </si>
  <si>
    <t>día</t>
  </si>
  <si>
    <t>MANO DE OBRA 2 Trabajadores certificados en altura Ayudantes (Albañileria)</t>
  </si>
  <si>
    <t xml:space="preserve">UNIÓN PVC 1/2" </t>
  </si>
  <si>
    <t>Cortadora de baldosa</t>
  </si>
  <si>
    <t xml:space="preserve">Mortero 1:4 </t>
  </si>
  <si>
    <t>MORTEROS, PAÑETES Y RESANES</t>
  </si>
  <si>
    <t>Caja plástica para llaves lavadora. 23*15*8 cm</t>
  </si>
  <si>
    <t>Toma monofásica GFCI Ref. Luminex o similar</t>
  </si>
  <si>
    <t>SELLADOR ETERNA*1/8 glb</t>
  </si>
  <si>
    <t>ACTIVIDADES</t>
  </si>
  <si>
    <t>bulto</t>
  </si>
  <si>
    <t>Taladro percutor (Alquiler). Incluye brocas.</t>
  </si>
  <si>
    <t>ACERO Y DEMAS ELEMENTOS METÁLICOS</t>
  </si>
  <si>
    <t>tubo</t>
  </si>
  <si>
    <t xml:space="preserve">Pistola Inyector para Epóxico </t>
  </si>
  <si>
    <t>MALLA ELECTROSOLDADA ESTANDAR</t>
  </si>
  <si>
    <t>gal</t>
  </si>
  <si>
    <t xml:space="preserve">CODO 90° PRESION PVC  - 3/4'' </t>
  </si>
  <si>
    <t xml:space="preserve">UNIÓN PVC 3/4" </t>
  </si>
  <si>
    <t>SOLDADURA LIQUIDA AGUA CALIENTE 1/4 gal</t>
  </si>
  <si>
    <t>CODO 90° ULTRATEMP  - 3/4''</t>
  </si>
  <si>
    <t>TEE ULTRATEMP - 3/4"</t>
  </si>
  <si>
    <t xml:space="preserve">TUBO PVC SANITARIO 3" </t>
  </si>
  <si>
    <t>Junta de expansión de 4" PVC</t>
  </si>
  <si>
    <t>Desmonte de ducto metálico existente (contempla cenicero y sombrerete). Incluye andamio, elementos de seguridad en altura, cargue y retiro a botadero autorizado.</t>
  </si>
  <si>
    <t>ESMALTE SINTETICO GRIS RAL DESING 0,70-06-05. según color diseño o similar</t>
  </si>
  <si>
    <t>Adaptador EMT  3/4"</t>
  </si>
  <si>
    <t>Soporte tipo U para tubo 1"</t>
  </si>
  <si>
    <t>Luminaria tipo tortuga IP55 para bombillo rosca E27 vidrio difusor.</t>
  </si>
  <si>
    <t>Reflector emergencia automático 2 luces  Lloyds o similar. Incluye accesorios de conexión.</t>
  </si>
  <si>
    <t>Cable de cobre No 8 AWG THWN/THHN</t>
  </si>
  <si>
    <t>Unión EMT de 1"</t>
  </si>
  <si>
    <t>Curva EMT de 1"</t>
  </si>
  <si>
    <t>EQUIPOS ESPECIALES</t>
  </si>
  <si>
    <t>Impermeabilización de viga canal con membrana elastomérica multicapa, monolítica y fundida en sitio. Con refuerzo en malla estructurada y doble poliéster de alto calibre impermeable y recubrimiento en sílice de cuarzo+ Poli-color +Resina elastomérica o similar. Incluye Canales y/o cubiertas planas, media cañas, remates, y limpieza, regata, lineales y retiro de materiales existentes y resanes generales.</t>
  </si>
  <si>
    <t>Cemento gris</t>
  </si>
  <si>
    <t>PABMERIL PLIEGO 9" x 11"</t>
  </si>
  <si>
    <t>Mantenimiento preventivo mensual de los dos equipos después de la puesta en funcionamiento y entrega a satisfacción  de los ascensores. Incluye revisión general, ajustes de piezas, limpieza, lubricación y atención de emergencias las 24 horas.</t>
  </si>
  <si>
    <t xml:space="preserve">Hidrolavadora eléctrica. </t>
  </si>
  <si>
    <t>m</t>
  </si>
  <si>
    <t>UNIDAD:</t>
  </si>
  <si>
    <t>CANT.</t>
  </si>
  <si>
    <t>MORDAZA METALICA</t>
  </si>
  <si>
    <t xml:space="preserve">TAPÓN PVC 1/2" </t>
  </si>
  <si>
    <t>Cemento blanco</t>
  </si>
  <si>
    <t>CINTA TEFLON 10 m 1/2"</t>
  </si>
  <si>
    <t>TUBO ULTRATEMP 1/2"</t>
  </si>
  <si>
    <t>ACCESORIOS CPVC  1/2" (Codo, tapón y unión)</t>
  </si>
  <si>
    <t>ACCESORIOS CPVC  3/4" (Codo, tapón y unión)</t>
  </si>
  <si>
    <t>SIFÓN ST  4'' 135° PVC</t>
  </si>
  <si>
    <t xml:space="preserve">ACCESORIOS PVC-S  2": (Uniones, codos y demás accesorios)   </t>
  </si>
  <si>
    <t xml:space="preserve">ACCESORIOS PVC-S  3": (Uniones, codos y demás accesorios)   </t>
  </si>
  <si>
    <t xml:space="preserve">ACCESORIOS PVC-S  4": (Uniones, codos y demás accesorios)   </t>
  </si>
  <si>
    <t>Tubo Conduit PVC 3/4" Tipo A</t>
  </si>
  <si>
    <t>ACCESORIOS PVC-P  1" (Codo, unión, tapón y demás accesorios de conexión)</t>
  </si>
  <si>
    <t xml:space="preserve">Suministro e instalación de Acero figurado de refuerzo de 60000 psi. Incluye alambre negro, descargue, trasiego del material en obra y manejo. </t>
  </si>
  <si>
    <t xml:space="preserve">Mortero 1:3 </t>
  </si>
  <si>
    <t>Toma monofásica doble con polo a tierra 15 Amp 125 V Nema 5-15R Leviton o similar</t>
  </si>
  <si>
    <t>TABLEROS Y MEDIDORES</t>
  </si>
  <si>
    <t>ANGULO PERIMETRAL Cal. 26  - 2.44 m.</t>
  </si>
  <si>
    <t>VIGUETA Cal. 26  - 2.44 m.</t>
  </si>
  <si>
    <t>rollo</t>
  </si>
  <si>
    <t>INTERVINILO - Tipo Pintuco Ref. según color diseño o similar</t>
  </si>
  <si>
    <t>Silicona Sanisil E o similar</t>
  </si>
  <si>
    <t>CONCRETO PARA PAVIMENTO  Módulo de rotura: 43 kg/cm2.  Extendido, perfilado y vibrado según norma INVIAS.</t>
  </si>
  <si>
    <t>SIFON SANITARIO 3"</t>
  </si>
  <si>
    <t>UNION SANITARIA 3"</t>
  </si>
  <si>
    <t>TUBERIA 3"  PVC-L</t>
  </si>
  <si>
    <t>TAPÓN DE PRUEBA ST 2"</t>
  </si>
  <si>
    <t>TAPÓN DE PRUEBA ST 3"</t>
  </si>
  <si>
    <t>TAPÓN DE PRUEBA ST 4"</t>
  </si>
  <si>
    <t>CODO ST  4'' 45° PVC</t>
  </si>
  <si>
    <t xml:space="preserve">Pintura anticorrosiva Tipo Pintuco o similar para tubería de gas. </t>
  </si>
  <si>
    <t>TUBERIA 4"  PVC-L</t>
  </si>
  <si>
    <t>CODO ST  2'' 90° PVC</t>
  </si>
  <si>
    <t>Suministro e instalación de Rejilla tragante en aluminio de 6" x 4" con sosco.</t>
  </si>
  <si>
    <t>Rejilla tragante en aluminio de 6" x 4" con sosco</t>
  </si>
  <si>
    <t>Accesorios de cableado y soporte</t>
  </si>
  <si>
    <t>Cable de cobre desnudo No 10 AWG</t>
  </si>
  <si>
    <t>Relleno y compactación</t>
  </si>
  <si>
    <t>Desmonte (de forma manual y con equipo de corte y demolición según se requiera) de tubería de presión (en muros sencillos y dobles, placas y demás sitios donde sea necesario). Incluye trasiego vertical y horizontal, cargue y retiro de escombros a botadero autorizado.</t>
  </si>
  <si>
    <t>Pluma grúa</t>
  </si>
  <si>
    <t>CAJA DE INSPECCION 0,80*0,80*1,00 m. Incluye excavación, base en recebo común compactado, placa concreto reforzado con hierro de 3/8" c/0,20, ladrillo común, pañete impermeabilizado, cañuela, marco en ángulo 2 1/2 x 2 1/2 * 3/16" y tapa en concreto reforzado, manija tipo movible en varilla de 1/2", pase en tubo de ᶲ3/4". Según diseño.</t>
  </si>
  <si>
    <t xml:space="preserve">SIKA-1 o similar Impermeabilizante integral para morteros y concretos </t>
  </si>
  <si>
    <t>mes</t>
  </si>
  <si>
    <t>Win aluminio</t>
  </si>
  <si>
    <t>Sifón tipo botella Gris Grival o similar con escudo a pared</t>
  </si>
  <si>
    <t xml:space="preserve">Cable de cobre No. No.2/0 AWG </t>
  </si>
  <si>
    <t>Suelo artificial en cemento conductor celec o similar</t>
  </si>
  <si>
    <t>EXCAVACIÓN SIN RETIRO</t>
  </si>
  <si>
    <t>DESMONTE CIELO RASO. Incluye desmonte de estructura (perfilería) y elementos de fijación, procedimiento y herramientas adecuadas para no afectar la estructura, trasiego vertical y horizontal,  cargue y retiro de residuos  a botadero autorizado.</t>
  </si>
  <si>
    <t>Sikaflex 1CSL o similar (Sellador elástico autonivelante de poliuretano)</t>
  </si>
  <si>
    <t xml:space="preserve">Suministro e instalación de malla electrosoldada según NTC 5806 (ASTM A1064); (NTC 2310). Incluye alambre negro, traslapo, trasiego del material en obra y manejo. </t>
  </si>
  <si>
    <t>DEMOLICIÓN DE MURO EN MAMPOSTERIA espesor variable. Incluye lineales, cortes, retiro de refuerzos, elementos no estructurales y revestimientos, trasiego vertical y horizontal, cargue y retiro de escombros a botadero autorizado.</t>
  </si>
  <si>
    <t>Suministro e instalación de teja en Fibrocemento Eternit o similar. Incluye trabajo en alturas (contempla andamios, kit completo cuerpo entero de trabajo, seguridad en alturas y señalización), lineales, ganchos, amarres y todos los elementos de fijación.</t>
  </si>
  <si>
    <t>MANTENIMIENTO DE PERFILES METÁLICOS DE CUBIERTA. Incluye lijado, grateado, anticorrosivo, esmalte, reparación de uniones, trabajo y seguridad en alturas.</t>
  </si>
  <si>
    <t xml:space="preserve">BOQUILLA COLOR  </t>
  </si>
  <si>
    <t>Aditivo premezclado para pega</t>
  </si>
  <si>
    <t>Combo Smart Avanti Ref. 292221001 Corona o similar.  Incluye sanitario, lavamanos de semipedestal, grifería, escudo a pared, incrustaciones en porcelana y cromados</t>
  </si>
  <si>
    <t>SUMINISTRO E INSTALACIÓN DE TUBERIA PVC-P  RDE 9 1/2" Agua fría (Red de suministro). Incluye accesorios, Regate y reparación.</t>
  </si>
  <si>
    <t>SUMINISTRO E INSTALACIÓN DE TUBERIA PVC-P  RDE 13.5 1" Agua fría (Red de suministro). Incluye accesorios, Regata y reparación.</t>
  </si>
  <si>
    <t>SUMINISTRO E INSTALACIÓN DE TUBERIA PVC-S 2"  (Red sanitaria descolgada). Incluye accesorios y abrazaderas  de soporte.</t>
  </si>
  <si>
    <t>SUMINISTRO E INSTALACIÓN DE TUBERIA PVC-S 3"  (Red sanitaria descolgada). Incluye accesorios, abrazaderas  de soporte.</t>
  </si>
  <si>
    <t>SUMINISTRO E INSTALACIÓN DE TUBERIA PVC-S 4"  (Red sanitaria descolgada). Incluye accesorios y abrazaderas  de soporte.</t>
  </si>
  <si>
    <t>SUMINISTRO E INSTALACIÓN DE TUBERIA PVC-L  2" (Ventilación). Incluye accesorios y abrazaderas de fijación.</t>
  </si>
  <si>
    <t>SUMINISTRO E INSTALACIÓN DE TUBERIA PVC-L  3" (Ventilación). Incluye accesorios y abrazaderas de fijación.</t>
  </si>
  <si>
    <t>SUMINISTRO E INSTALACIÓN DE TUBERIA PVC-L  4" (Ventilación). Incluye accesorios y abrazaderas de fijación.</t>
  </si>
  <si>
    <t xml:space="preserve">LADRILLO COMUN RECOCIDO </t>
  </si>
  <si>
    <t>MANO DE OBRA (Instalaciones polietileno)</t>
  </si>
  <si>
    <t>SUMINISTRO E INSTALACIÓN DE Válvula de bola para agua tipo pesado 1/2", paso total, antifraude, en bronce. Incluye adaptadores y demás elementos necesarios para su correcta instalación.</t>
  </si>
  <si>
    <t>SUMINISTRO E INSTALACIÓN DE Válvula de bola para agua tipo pesado 1/2", paso total, en bronce. Incluye adaptadores y demás elementos necesarios para su correcta instalación.</t>
  </si>
  <si>
    <t>CAJA DE INSPECCION 0,60*0,60*1,00 m. Incluye excavación, base en recebo común compactado, placa concreto reforzado con hierro de 3/8" c/0,20, ladrillo común, pañete impermeabilizado, cañuela, marco en ángulo 2 1/2 x 2 1/2 * 3/16" y tapa en concreto reforzado, manija tipo movible en varilla de 1/2", pase en tubo de ᶲ3/4". Según diseño.</t>
  </si>
  <si>
    <t>Desmonte e instalación medidor existente para agua fría. Incluye  retiro de accesorios y demás elementos, así como la instalación de accesorios para su correcto funcionamiento. Previa aprobación de la empresa prestadora del servicio.</t>
  </si>
  <si>
    <t>SUMINISTRO E INSTALACIÓN DE TUBERIA CPVC 1/2" Agua CALIENTE (Red de suministro). Incluye accesorios, Regata y reparación.</t>
  </si>
  <si>
    <t>SUMINISTRO E INSTALACIÓN DE TUBERIA CPVC 3/4" Agua CALIENTE (Red de suministro). Incluye accesorios, Regata y reparación.</t>
  </si>
  <si>
    <t>Interruptor Automático 1x20 Amp</t>
  </si>
  <si>
    <t>Servicio de corte HG 1/2"</t>
  </si>
  <si>
    <t>Servicio de roscado HG 1/2"</t>
  </si>
  <si>
    <t xml:space="preserve">RELLENO EN ARENA DE PEÑA o especificación similar encontrada en el sitio </t>
  </si>
  <si>
    <t>Excavación de 0 a 2 m manual material heterogéneo o material seleccionado. Incluye descapote, cargue y retiro de escombros a botadero autorizado.</t>
  </si>
  <si>
    <t>Disolvente</t>
  </si>
  <si>
    <t>PINTURA exterior Fachadas Tipo KORAZA Pintuco o Similar, 1 mano en pintura tipo 2 y dos manos en pintura Koraza. Incluye trabajo en alturas (contempla andamios, kit completo cuerpo entero de trabajo, seguridad en alturas y señalización), retiro y cargue a botadero autorizado de la pintura existente en deterioro, resanes puntuales en mortero impermeabilizado, así como la pintura de: filos, dilataciones y lineales. Colores  institucionales, (marfil y verde ciprés).</t>
  </si>
  <si>
    <t>Sika Anchorfix 4 * 600 m o similar</t>
  </si>
  <si>
    <t xml:space="preserve">m </t>
  </si>
  <si>
    <t>% MO</t>
  </si>
  <si>
    <t>Demarcación lineal de parqueaderos con pintura tipo vial epóxica, ancho 15 cm. De acuerdo a norma NTC.</t>
  </si>
  <si>
    <t>Elaboración de PLACA CONTRAPISO CONCRETO 3.000 psi  espesor: 0.10 m. Incluye varilla de 3/8" c/0,20 m en ambos sentidos.</t>
  </si>
  <si>
    <t>litro</t>
  </si>
  <si>
    <t>MARCO Y TAPA CAJA INSPECCION de 0.60 x 0.60 cm. (Marco en ángulo 2 1/2 x 2 1/2 * 3/16", tapa reforzada en platina de 3 * 3/16" con parrilla en varilla 3/8 cada 10 cm). Incluye manija movible en varilla de 1/2" y pase de 3/4".</t>
  </si>
  <si>
    <t>Cable cobre No. 12 THHN/THWN</t>
  </si>
  <si>
    <t>Caja PVC 2400</t>
  </si>
  <si>
    <t>Suministro, montaje y conexión de sensor de movimiento 360º, en techo, sobreponer o incrustar, 1200W de potencia, 360º de apertura y 4 m de distancia. Compatible con luminarias LED. Incluye accesorios de fijación y conexión.</t>
  </si>
  <si>
    <t>Sensor de movimiento 360º, en techo, sobreponer o incrustar, 1200W de potencia, 360º de apertura y 4 m de distancia. Compatible con luminarias LED. Incluye accesorios de fijación y conexión.</t>
  </si>
  <si>
    <t>PLACA CONTRAPISO CONCRETO 3.000 psi  E=0.07 m (Incluye Malla electrosoldada H-084. R - 21    4.0mm  15x 25cm  + amarre de traslapo)</t>
  </si>
  <si>
    <t>Tablón original alfagres 30 x 30 cm o similar  color Mocca. Según diseño</t>
  </si>
  <si>
    <t>botella</t>
  </si>
  <si>
    <t xml:space="preserve">Guardaescoba en cerámica Tipo Boticcino  Alfa o similar, altura: 10 cm. Incluye aditivo premezclado para la pega y boquilla color. </t>
  </si>
  <si>
    <t>Interruptor Sencillo</t>
  </si>
  <si>
    <t>Caja doble fondo</t>
  </si>
  <si>
    <t>Marco metálico. Incluye montante, acabado en esmalte color wengue (el mismo de la puerta). Según dimensiones en el diseño.</t>
  </si>
  <si>
    <t>OBRAS EXTERIORES</t>
  </si>
  <si>
    <t>TOTAL OBRAS EXTERIORES</t>
  </si>
  <si>
    <t>TOTAL EQUIPOS ESPECIALES</t>
  </si>
  <si>
    <t>INSTALACIÓN DE PUNTO  DE AGUA FRIA  1/2" PVC -P  duchas. Incluye tubería PVC-P promedio 1,10 m, tubería cobre promedio 1,00 m, cámara de aire PVC-P  y accesorios, Regata y reparación.</t>
  </si>
  <si>
    <t>INSTALACIÓN DE PUNTO DE AGUA FRIA  3/4" PVC -P calentador. Incluye tubería (Promedio 1,30 m),  cámara de aire PVC-P y accesorios, Regata y reparación).</t>
  </si>
  <si>
    <t>INSTALACIÓN DE PUNTO  AGUA CALIENTE  3/4"  CPVC  calentador. Incluye tubería (Promedio 1,30 m) y accesorios (CPVC y HG), Regata y reparación).</t>
  </si>
  <si>
    <t>Mortero 1:5</t>
  </si>
  <si>
    <t>Suministro e instalación de Salida para toma monofásica doble con polo a tierra en tubo conduit EMT de 3/4", 7 m promedio con conductores de cobre 2No12 + 1No12 desnudo. Incluye toma, soportes, cajas y accesorios necesarios para completar la salida.</t>
  </si>
  <si>
    <t>INSTALACIÓN DE PUNTO  AGUA CALIENTE  1/2" CPVC duchas,  lavaplatos, lavadora. Incluye tubería (Promedio 1,10 m) y accesorios, Regata y reparación).</t>
  </si>
  <si>
    <t>Abrazadera 2 1/2". Incluye chazos, varilla roscada y tornillos de fijación</t>
  </si>
  <si>
    <t>Abrazadera 4". Incluye chazos, varilla roscada y tornillos de fijación</t>
  </si>
  <si>
    <t>Abrazadera 3/4". Incluye chazos, varilla roscada y tornillos de fijación</t>
  </si>
  <si>
    <t>Abrazadera 2". Incluye chazos, varilla roscada y tornillos de fijación</t>
  </si>
  <si>
    <t>Abrazadera 3". Incluye chazos, varilla roscada y tornillos de fijación</t>
  </si>
  <si>
    <t>ABRAZADERA EN ACERO 1/2". Incluye chazos, varilla roscada y tornillos de fijación</t>
  </si>
  <si>
    <t>Refuerzo de poliéster para impermeabilizaciones flexibles tipo Sikafelt o similar</t>
  </si>
  <si>
    <t>Producto compuesto por polímeros acrílicos, flexible y transitable tipo Sikafill 12 Power o similar.</t>
  </si>
  <si>
    <t>Tapa registro PVC blanco de 20*20 cm.</t>
  </si>
  <si>
    <t xml:space="preserve">ACONDICIONADOR NOVAFORT  o similar Tarro 500 gramos. </t>
  </si>
  <si>
    <t>ACCESORIOS NOVAFORT 160 mm 6" (Uniones, codos, tees y yees)</t>
  </si>
  <si>
    <t>Suministro y construcción de caja de inspección para AP 280, según norma y detalles. Incluye excavación, rellenos, compactación del terreno, tapa, marco, contramarco y accesorios.</t>
  </si>
  <si>
    <t xml:space="preserve">GRAFIL 4 mm </t>
  </si>
  <si>
    <t>Sello elástico para juntas de dilatación y de construcción con sello elastomérico.</t>
  </si>
  <si>
    <t>TUBERIA ESTRUCTURAL A.S.T.M.  A-500 GRADO C - Redonda, cuadrada o rectangular según diseño - Tipo Colmena o similar</t>
  </si>
  <si>
    <t>ANTICORROSIVO  Premium Tipo Pintuco o similar</t>
  </si>
  <si>
    <t>PINTURA EPOXI POLIAMIDA CON CATALIZADOR - Tipo Pintuco Ref. 113243 Color según diseño o equivalente</t>
  </si>
  <si>
    <t>CATALIZADOR PARA EPOXICOS</t>
  </si>
  <si>
    <t>Tubo de cobre tipo L 1/2"</t>
  </si>
  <si>
    <t>PRELIMINARES</t>
  </si>
  <si>
    <t>Datos Basicos año 2019</t>
  </si>
  <si>
    <t>A03</t>
  </si>
  <si>
    <t>A06</t>
  </si>
  <si>
    <t>ALAMBRE NEGRO</t>
  </si>
  <si>
    <t>A07</t>
  </si>
  <si>
    <t>A11</t>
  </si>
  <si>
    <t>A14</t>
  </si>
  <si>
    <t xml:space="preserve">GRAFIL 5 mm </t>
  </si>
  <si>
    <t>A16</t>
  </si>
  <si>
    <t>Escalera de gato en tubería agua negra 3/4" tipo colmena o similar. Incluye pasamanos. h=3,00 m.</t>
  </si>
  <si>
    <t>B02</t>
  </si>
  <si>
    <t>B03</t>
  </si>
  <si>
    <t xml:space="preserve">Rejilla plástica anti cucarachas 3"x 2", con sosco. </t>
  </si>
  <si>
    <t>B12</t>
  </si>
  <si>
    <t>B15</t>
  </si>
  <si>
    <t>B16</t>
  </si>
  <si>
    <t>Sika Transparente 10 años o similar</t>
  </si>
  <si>
    <t>B17</t>
  </si>
  <si>
    <t>B23</t>
  </si>
  <si>
    <t>SIKADUR PANEL o similar.</t>
  </si>
  <si>
    <t>B26</t>
  </si>
  <si>
    <t>Sikaflex AT*300 cc</t>
  </si>
  <si>
    <t>B27</t>
  </si>
  <si>
    <t>B32</t>
  </si>
  <si>
    <t>Sika Látex Aditivo para morteros o Similar</t>
  </si>
  <si>
    <t>B33</t>
  </si>
  <si>
    <t>B34</t>
  </si>
  <si>
    <t>SIKALISTO RESANE o similar</t>
  </si>
  <si>
    <t>B38</t>
  </si>
  <si>
    <t>B40</t>
  </si>
  <si>
    <t>B41</t>
  </si>
  <si>
    <t>Abrazadera 4". Incluye tornillos de fijación</t>
  </si>
  <si>
    <t>B42</t>
  </si>
  <si>
    <t>Abrazadera Cobre 1/2". Incluye tornillos de fijación</t>
  </si>
  <si>
    <t>B44</t>
  </si>
  <si>
    <t>B45</t>
  </si>
  <si>
    <t>B46</t>
  </si>
  <si>
    <t>B47</t>
  </si>
  <si>
    <t>B52</t>
  </si>
  <si>
    <t>B53</t>
  </si>
  <si>
    <t>Abrazadera en PRFV para ducto diámetro 40 cm</t>
  </si>
  <si>
    <t>B56</t>
  </si>
  <si>
    <t>Grata de alambre o similar</t>
  </si>
  <si>
    <t>B57</t>
  </si>
  <si>
    <t>Silicona transparente 11 onzas.</t>
  </si>
  <si>
    <t>B59</t>
  </si>
  <si>
    <t>Disco abrasivo</t>
  </si>
  <si>
    <t>B65</t>
  </si>
  <si>
    <t>B66</t>
  </si>
  <si>
    <t>B67</t>
  </si>
  <si>
    <t xml:space="preserve">BROCA PARA MURO </t>
  </si>
  <si>
    <t>B78</t>
  </si>
  <si>
    <t>B85</t>
  </si>
  <si>
    <t>B90</t>
  </si>
  <si>
    <t>B91</t>
  </si>
  <si>
    <t>B92</t>
  </si>
  <si>
    <t>B95</t>
  </si>
  <si>
    <t>B96</t>
  </si>
  <si>
    <t>POLISOMBRA VERDE Ancho=2,10 m</t>
  </si>
  <si>
    <t>B98</t>
  </si>
  <si>
    <t>B99</t>
  </si>
  <si>
    <t>B101</t>
  </si>
  <si>
    <t>LISTON 2 x 4 (usado 4 veces)</t>
  </si>
  <si>
    <t>B102</t>
  </si>
  <si>
    <t>B104</t>
  </si>
  <si>
    <t>B105</t>
  </si>
  <si>
    <t>B106</t>
  </si>
  <si>
    <t>B107</t>
  </si>
  <si>
    <t>B108</t>
  </si>
  <si>
    <t>Arena de peña.</t>
  </si>
  <si>
    <t>B109</t>
  </si>
  <si>
    <t>B110</t>
  </si>
  <si>
    <t>B111</t>
  </si>
  <si>
    <t xml:space="preserve">Canastilla en acero inoxidable </t>
  </si>
  <si>
    <t>B115</t>
  </si>
  <si>
    <t>B116</t>
  </si>
  <si>
    <t xml:space="preserve">Chazo puntilla </t>
  </si>
  <si>
    <t xml:space="preserve">CHAZOS 3/8 X 2" </t>
  </si>
  <si>
    <t>B119</t>
  </si>
  <si>
    <t>B124</t>
  </si>
  <si>
    <t>CINTA MALLA DE FIBRA DE VIDRIO ( 91 m. )</t>
  </si>
  <si>
    <t>Teja fibrocemento  Eternit o similar. Incluye caballete</t>
  </si>
  <si>
    <t>Tornillos para fijación</t>
  </si>
  <si>
    <t>B131</t>
  </si>
  <si>
    <t>B134</t>
  </si>
  <si>
    <t>B135</t>
  </si>
  <si>
    <t>B138</t>
  </si>
  <si>
    <t>ACIDO NITRICO</t>
  </si>
  <si>
    <t>Amplificador</t>
  </si>
  <si>
    <t>Gravilla fina 3/8". Incluye transporte</t>
  </si>
  <si>
    <t>C03</t>
  </si>
  <si>
    <t>C04</t>
  </si>
  <si>
    <t>Gravilla lavada (40kg)</t>
  </si>
  <si>
    <t>C06</t>
  </si>
  <si>
    <t>Gravilla. Incluye transporte</t>
  </si>
  <si>
    <t>C08</t>
  </si>
  <si>
    <t>BASE GRANULAR B- 200</t>
  </si>
  <si>
    <t>C10</t>
  </si>
  <si>
    <t>C13</t>
  </si>
  <si>
    <t>C15</t>
  </si>
  <si>
    <t>C16</t>
  </si>
  <si>
    <t>RECEBO B-600 RELLENO INICIAL TUBERIAS  (Extendido y compactado con pizón )</t>
  </si>
  <si>
    <t>C21</t>
  </si>
  <si>
    <t>RELLENO CON MATERIAL DE EXCAVACIÓN</t>
  </si>
  <si>
    <t>C23</t>
  </si>
  <si>
    <t>C24</t>
  </si>
  <si>
    <t>C25</t>
  </si>
  <si>
    <t>E01</t>
  </si>
  <si>
    <t>Concreto de 2000 psi.</t>
  </si>
  <si>
    <t>E02</t>
  </si>
  <si>
    <t>Concreto de 2500 psi.</t>
  </si>
  <si>
    <t>E03</t>
  </si>
  <si>
    <t>Concreto de 3000 psi.</t>
  </si>
  <si>
    <t>E20</t>
  </si>
  <si>
    <t>E21</t>
  </si>
  <si>
    <t>E24</t>
  </si>
  <si>
    <t>SOLDADURA DE ESTAÑO 60-40 250gr 1/16"  (1.6 mm)</t>
  </si>
  <si>
    <t>E26</t>
  </si>
  <si>
    <t>E28</t>
  </si>
  <si>
    <t>E31</t>
  </si>
  <si>
    <t>Pernos de anclaje</t>
  </si>
  <si>
    <t>E44</t>
  </si>
  <si>
    <t>F03</t>
  </si>
  <si>
    <t xml:space="preserve">Formaleta </t>
  </si>
  <si>
    <t>F08</t>
  </si>
  <si>
    <t>FORMALETA DIA</t>
  </si>
  <si>
    <t>F11</t>
  </si>
  <si>
    <t>F12</t>
  </si>
  <si>
    <t>F13</t>
  </si>
  <si>
    <t>Pulidora. Incluye disco de corte para metal</t>
  </si>
  <si>
    <t>F14</t>
  </si>
  <si>
    <t>F15</t>
  </si>
  <si>
    <t>F17</t>
  </si>
  <si>
    <t>F18</t>
  </si>
  <si>
    <t>F19</t>
  </si>
  <si>
    <t>Equipo de corte. Incluye disco.</t>
  </si>
  <si>
    <t>F23</t>
  </si>
  <si>
    <t>Cortadora de concreto (incluye disco)</t>
  </si>
  <si>
    <t>F26</t>
  </si>
  <si>
    <t>Andamio colgante Alba. (Incluye ganchos, poleas y planchones).</t>
  </si>
  <si>
    <t>F27</t>
  </si>
  <si>
    <t xml:space="preserve">Equipo de termofusión </t>
  </si>
  <si>
    <t>F29</t>
  </si>
  <si>
    <t xml:space="preserve">ANDAMIO CERTIFICADO </t>
  </si>
  <si>
    <t>F30</t>
  </si>
  <si>
    <t xml:space="preserve">ANDAMIO COLGANTE CERTIFICADO  (2.70 m de largo incluye barandas  de seguridad, plataforma metálica, canasta metálica, tornillos de anclaje, peso aprox 500 kg ficha técnica y Certificado de calidad.) </t>
  </si>
  <si>
    <t>F32</t>
  </si>
  <si>
    <t xml:space="preserve">ANDAMIO  CERTIFICADO ( Sección area  1,40 x 1,40, acceso interno - protegido por barandas, bases ruedas de 8 pulgadas con tonillo nivelador, plataformas aluminio, rodapiés, pasadores–unión de verticales,  auto estable peso aprox 415.8 (Kg), escotilla, Incluye manual , ficha técnica y Certificado de calidad.  </t>
  </si>
  <si>
    <t>G02</t>
  </si>
  <si>
    <t xml:space="preserve">Rotomartillo  </t>
  </si>
  <si>
    <t>G09</t>
  </si>
  <si>
    <t xml:space="preserve">viaje </t>
  </si>
  <si>
    <t>G10</t>
  </si>
  <si>
    <t>TRANSPORTE</t>
  </si>
  <si>
    <t>G15</t>
  </si>
  <si>
    <t>G19</t>
  </si>
  <si>
    <t xml:space="preserve">VIBRADOR A GASOLINA </t>
  </si>
  <si>
    <t>H02</t>
  </si>
  <si>
    <t>BLOQUE DIVISORIO Nº 5 Arcilla Tipo Santafé o similar.</t>
  </si>
  <si>
    <t>H03</t>
  </si>
  <si>
    <t>Ladrillo prensado liviano 24,5*6*12</t>
  </si>
  <si>
    <t>H05</t>
  </si>
  <si>
    <t>I01</t>
  </si>
  <si>
    <t xml:space="preserve">Pañete liso  1:3 en muros interiores. Incluye filos, lineales y dilataciones. </t>
  </si>
  <si>
    <t>I02</t>
  </si>
  <si>
    <t>I03</t>
  </si>
  <si>
    <t>I04</t>
  </si>
  <si>
    <t>J02</t>
  </si>
  <si>
    <t>PANEL FIBROCEMENTO 8 MM</t>
  </si>
  <si>
    <t>lám</t>
  </si>
  <si>
    <t>J05</t>
  </si>
  <si>
    <t xml:space="preserve">PLACA YESO Tipo GYPLAC R.H. 1/2" (12.7 mm) de 1.22 x 2.44 mm. o Similar. </t>
  </si>
  <si>
    <t>J07</t>
  </si>
  <si>
    <t>J08</t>
  </si>
  <si>
    <t>J09</t>
  </si>
  <si>
    <t>J10</t>
  </si>
  <si>
    <t>ANGULO PARA CUELGAS DE 15mm X 15mm.</t>
  </si>
  <si>
    <t>J11</t>
  </si>
  <si>
    <t>J12</t>
  </si>
  <si>
    <t>J13</t>
  </si>
  <si>
    <t>J14</t>
  </si>
  <si>
    <t>CINTA PAPEL ( 75 m.)</t>
  </si>
  <si>
    <t>J15</t>
  </si>
  <si>
    <t>MASILLA SUPERMASTIC O SIMILAR</t>
  </si>
  <si>
    <t>caneca</t>
  </si>
  <si>
    <t>K02</t>
  </si>
  <si>
    <t>K03</t>
  </si>
  <si>
    <t>L01</t>
  </si>
  <si>
    <t>L03</t>
  </si>
  <si>
    <t>DUCHA BALTA Ref. 414120001 Tipo Grival o Similar. Incluye accesorios de instalación, sellos, y todos los accesorios e insumos necesarios para su correcta instalación y funcionamiento.</t>
  </si>
  <si>
    <t>L10</t>
  </si>
  <si>
    <t>L17</t>
  </si>
  <si>
    <t>Llave Lavadero con extensión Grival Ref. 380400001 o similar</t>
  </si>
  <si>
    <t>L19</t>
  </si>
  <si>
    <t>Lavaplatos  de 35 x 50 cms en Acero Inoxidable Socoda o similar</t>
  </si>
  <si>
    <t>L26</t>
  </si>
  <si>
    <t>Acople Plástico lvm/lvp 60 cm 1/2 x 1/2
Grival o similar</t>
  </si>
  <si>
    <t>L27</t>
  </si>
  <si>
    <t>L31</t>
  </si>
  <si>
    <t>Sifón botella lavaplatos Grival o similar. Incluye escudo</t>
  </si>
  <si>
    <t>L32</t>
  </si>
  <si>
    <t>L34</t>
  </si>
  <si>
    <t xml:space="preserve">Escudo </t>
  </si>
  <si>
    <t>L42</t>
  </si>
  <si>
    <t>Lavarropas 50x50 cm Aqua o similar</t>
  </si>
  <si>
    <t>L45</t>
  </si>
  <si>
    <t xml:space="preserve">Llave Lavadora bronce Neutro Ref. 977100001 Grival o similar. </t>
  </si>
  <si>
    <t>M04</t>
  </si>
  <si>
    <t>ALFALISTO PLUS CONSTRUCTOR GRIS</t>
  </si>
  <si>
    <t>M05</t>
  </si>
  <si>
    <t xml:space="preserve">ALFACOLOR PLUS CONSTRUCTOR BOQUILLA o similar </t>
  </si>
  <si>
    <t>M20</t>
  </si>
  <si>
    <t>Piso tipo Valdivia Rectificado color wengue; formato 20x90 cm  corona o similar</t>
  </si>
  <si>
    <t>M21</t>
  </si>
  <si>
    <t>TABLON TRADICION SAHARA 30.5X30.5</t>
  </si>
  <si>
    <t>M25</t>
  </si>
  <si>
    <t>M27</t>
  </si>
  <si>
    <t>M35</t>
  </si>
  <si>
    <t>Cerámica Boticcino Piso 51 x 51 cm Alfa o similar</t>
  </si>
  <si>
    <t>M38</t>
  </si>
  <si>
    <t>Cerámica Boticcino o similar</t>
  </si>
  <si>
    <t>M45</t>
  </si>
  <si>
    <t>DILATACION EN BRONCE (suministro, instalación y pulido)</t>
  </si>
  <si>
    <t>M52</t>
  </si>
  <si>
    <t>M53</t>
  </si>
  <si>
    <t>M55</t>
  </si>
  <si>
    <t>M58</t>
  </si>
  <si>
    <t>N03</t>
  </si>
  <si>
    <t>N05</t>
  </si>
  <si>
    <t xml:space="preserve">VINILTEX  Antihumedad - Tipo Pintuco Ref. según color diseño o similar. </t>
  </si>
  <si>
    <t>N06</t>
  </si>
  <si>
    <t>N07</t>
  </si>
  <si>
    <t xml:space="preserve">PINTURA ACRILICA ANTIHONGO - Tipo Pintuco Ref. según color diseño o similar. </t>
  </si>
  <si>
    <t>N09</t>
  </si>
  <si>
    <t>GRANIPLAST (esgrafiado) o similar Fachada Color Pastel</t>
  </si>
  <si>
    <t>N12</t>
  </si>
  <si>
    <t xml:space="preserve">WASH PRIMER Componente A - 1/4 gl  Ref. 509A o similar </t>
  </si>
  <si>
    <t>N13</t>
  </si>
  <si>
    <t>WASH PRIMER Componente B - 1/4 glb Ref. 509B o similar</t>
  </si>
  <si>
    <t>N15</t>
  </si>
  <si>
    <t>N17</t>
  </si>
  <si>
    <t>N18</t>
  </si>
  <si>
    <t>N19</t>
  </si>
  <si>
    <t>N22</t>
  </si>
  <si>
    <t>O01</t>
  </si>
  <si>
    <t>Campana extractora en Acero, motor de 90W de 3 velocidades de operación, control frontal tipo push button, iluminación tipo LED. Filtro antigrasa lavable y filtro de carbón activo granulado.  Dimensiones 63,0 x 52,5 x 16,0 cm. Tipo CHALLENGER o similar.</t>
  </si>
  <si>
    <t>O02</t>
  </si>
  <si>
    <t>P04</t>
  </si>
  <si>
    <t>P18</t>
  </si>
  <si>
    <t>Manija metálica</t>
  </si>
  <si>
    <t>Mantenimiento y limpieza de canalización eléctrica existente en el edificio Ayacucho (cajas), contempla el retiro de contaminación de aguas residuales con motobomba, sin afectar el aislamiento de los conductores eléctricos.</t>
  </si>
  <si>
    <t>P38</t>
  </si>
  <si>
    <t>Q30</t>
  </si>
  <si>
    <t>Suministro e instalación de Mesón en granito Guayabita Tay o similar (incluye ruteo para instalación de estufa, grifería y poceta de 0,45 x 0,49 m).</t>
  </si>
  <si>
    <t>Q39</t>
  </si>
  <si>
    <t>Mueble RH Lvr 50x50 cm</t>
  </si>
  <si>
    <t>R01</t>
  </si>
  <si>
    <t>Espejo flotado de cristal de 4mm biselado, sin marco y con soportes para colgar en el baño</t>
  </si>
  <si>
    <t>R06</t>
  </si>
  <si>
    <t>División tipo corredera en vidrio templado de 6 mm para baño. Incluye  cuerpo fijo, puerta con traslapo min. 5 cm, estructura y accesorios en aluminio y demás elementos necesarios para la correcta instalación.</t>
  </si>
  <si>
    <t>R07</t>
  </si>
  <si>
    <t>S07</t>
  </si>
  <si>
    <t>Cerradura Yale 3610-50 o similar</t>
  </si>
  <si>
    <t>S08</t>
  </si>
  <si>
    <t>Cerradura pomo platinum Ref. Saturno Schlage o similar. Alcobas. Incluye suministro e instalación.</t>
  </si>
  <si>
    <t>S09</t>
  </si>
  <si>
    <t>Cerradura pomo platinum Ref. Saturno Schlage o similar. Baños. Incluye suministro e instalación.</t>
  </si>
  <si>
    <t>S12</t>
  </si>
  <si>
    <t>Cerradura de doble seguridad H Orbit Ref. H 387 Schlage o similar, acabado plateado.</t>
  </si>
  <si>
    <t>T06</t>
  </si>
  <si>
    <t>Tierra negra</t>
  </si>
  <si>
    <t>T11</t>
  </si>
  <si>
    <t>PASTO KIKUYO (cortado)</t>
  </si>
  <si>
    <t>T16</t>
  </si>
  <si>
    <t>EL01</t>
  </si>
  <si>
    <t>EL07</t>
  </si>
  <si>
    <t>Citófono de 4 botones</t>
  </si>
  <si>
    <t>EL20</t>
  </si>
  <si>
    <t>EL21</t>
  </si>
  <si>
    <t>Curva Conduit PVC 2"</t>
  </si>
  <si>
    <t>EL24</t>
  </si>
  <si>
    <t>EL25</t>
  </si>
  <si>
    <t>EL31</t>
  </si>
  <si>
    <t>EL34</t>
  </si>
  <si>
    <t>Caja PVC sencilla</t>
  </si>
  <si>
    <t>EL37</t>
  </si>
  <si>
    <t>Suplemento PVC para caja doble</t>
  </si>
  <si>
    <t>EL42</t>
  </si>
  <si>
    <t>EL43</t>
  </si>
  <si>
    <t>EL44</t>
  </si>
  <si>
    <t>EL47</t>
  </si>
  <si>
    <t>Boquilla terminal PVC de 2"</t>
  </si>
  <si>
    <t>EL48</t>
  </si>
  <si>
    <t>Curva conduit PVC 3/4"</t>
  </si>
  <si>
    <t>EL49</t>
  </si>
  <si>
    <t>Curva conduit PVC de 1"</t>
  </si>
  <si>
    <t>EL55</t>
  </si>
  <si>
    <t xml:space="preserve">Curva EMT 3/4" </t>
  </si>
  <si>
    <t>EL56</t>
  </si>
  <si>
    <t xml:space="preserve">Curva EMT 1" </t>
  </si>
  <si>
    <t>EL59</t>
  </si>
  <si>
    <t xml:space="preserve">Curva EMT 2" </t>
  </si>
  <si>
    <t>EL63</t>
  </si>
  <si>
    <t xml:space="preserve">Unión EMT 3/4" </t>
  </si>
  <si>
    <t>EL64</t>
  </si>
  <si>
    <t xml:space="preserve">Unión EMT 1" </t>
  </si>
  <si>
    <t>EL67</t>
  </si>
  <si>
    <t xml:space="preserve">Unión EMT 2" </t>
  </si>
  <si>
    <t>EL69</t>
  </si>
  <si>
    <t xml:space="preserve">Adaptador IMC 3/4" </t>
  </si>
  <si>
    <t>Cinta Aislante de Vinilo en colores de 3/4 x 20 mts</t>
  </si>
  <si>
    <t>EL95</t>
  </si>
  <si>
    <t>Aparato extractor 20 x 20 cm, 4", 120 V.</t>
  </si>
  <si>
    <t>EL106</t>
  </si>
  <si>
    <t>EL107</t>
  </si>
  <si>
    <t>EL108</t>
  </si>
  <si>
    <t>Campana de timbre Ding - dong 120 V</t>
  </si>
  <si>
    <t>EL114</t>
  </si>
  <si>
    <t>Botón de timbre</t>
  </si>
  <si>
    <t>EL120</t>
  </si>
  <si>
    <t>EL122</t>
  </si>
  <si>
    <t>Cable de cobre No 10 AWG desnudo</t>
  </si>
  <si>
    <t>EL130</t>
  </si>
  <si>
    <t>EL131</t>
  </si>
  <si>
    <t>EL132</t>
  </si>
  <si>
    <t>Cable RG-6</t>
  </si>
  <si>
    <t>Cable telefónico de 10 pares</t>
  </si>
  <si>
    <t>Cable telefónico de 2 pares</t>
  </si>
  <si>
    <t>EL135</t>
  </si>
  <si>
    <t>EL140</t>
  </si>
  <si>
    <t>EL143</t>
  </si>
  <si>
    <t>EL146</t>
  </si>
  <si>
    <t>EL148</t>
  </si>
  <si>
    <t>EL150</t>
  </si>
  <si>
    <t>Soporte tipo U para tubo 2"</t>
  </si>
  <si>
    <t>EL151</t>
  </si>
  <si>
    <t>EL152</t>
  </si>
  <si>
    <t>Soportes</t>
  </si>
  <si>
    <t>EL154</t>
  </si>
  <si>
    <t>SpliTter</t>
  </si>
  <si>
    <t>EL155</t>
  </si>
  <si>
    <t>Masilla para metal * 1/4 de galón</t>
  </si>
  <si>
    <t>Soporte o mástil 1" x 3 m</t>
  </si>
  <si>
    <t>EL168</t>
  </si>
  <si>
    <t>EL173</t>
  </si>
  <si>
    <t>EL174</t>
  </si>
  <si>
    <t>EL178</t>
  </si>
  <si>
    <t>EL179</t>
  </si>
  <si>
    <t>Cajilla en lámina Cal. 18 para un medidor, medidas aprox. 60 x 30 x 15 cm. Según normativa, homologada por la empresa prestadora del servicio. Incluye plaqueta de identificación, transporte y colocación en sitio de obra.</t>
  </si>
  <si>
    <t>Cajilla para 2 medidores. Según normativa, homologada por la empresa prestadora del servicio. Incluye plaqueta de identificación, transporte y colocación en sitio de obra.</t>
  </si>
  <si>
    <t>EL185</t>
  </si>
  <si>
    <t>Tablero TSC. Incluye barrajes, puentes y accesorios</t>
  </si>
  <si>
    <t xml:space="preserve">Tablero de 6 circuitos, 1 fase, 3 hilos 120V. </t>
  </si>
  <si>
    <t>Tablero de 12 circuitos, 3 fases, 4 hilos 208/120V. Incluye puerta y chapa, y con espacio para totalizador.</t>
  </si>
  <si>
    <t>EL192</t>
  </si>
  <si>
    <t>EL193</t>
  </si>
  <si>
    <t>EL196</t>
  </si>
  <si>
    <t>EL200</t>
  </si>
  <si>
    <t>EL201</t>
  </si>
  <si>
    <t>Toma de televisión 75 OHM</t>
  </si>
  <si>
    <t>EL202</t>
  </si>
  <si>
    <t>Interruptor Automático 1x30 amperios.</t>
  </si>
  <si>
    <t>EL212</t>
  </si>
  <si>
    <t xml:space="preserve">Interruptor conmutable sencillo </t>
  </si>
  <si>
    <t>EL214</t>
  </si>
  <si>
    <t>Interruptor Automático 2x20 amperios.</t>
  </si>
  <si>
    <t>EL215</t>
  </si>
  <si>
    <t xml:space="preserve">Interruptor Automático industrial trifásico 3x40 Amp </t>
  </si>
  <si>
    <t xml:space="preserve">Interruptor Automático industrial trifásico 3x30 Amp </t>
  </si>
  <si>
    <t>Interruptor termo magnético trifásico industrial 50A - 15 KA</t>
  </si>
  <si>
    <t>Interruptor de protección automático trifásico industrial totalizador 70 A - 30 KA</t>
  </si>
  <si>
    <t>Interruptor de protección automático trifásico industrial totalizador 150 A - 25 KA</t>
  </si>
  <si>
    <t>EL229</t>
  </si>
  <si>
    <t>EL230</t>
  </si>
  <si>
    <t>EL232</t>
  </si>
  <si>
    <t>EL234</t>
  </si>
  <si>
    <t>LUMINARIAS</t>
  </si>
  <si>
    <t>EL236</t>
  </si>
  <si>
    <t>Luminaria Wall pack LFC 150W-208V. Incluye bombillo</t>
  </si>
  <si>
    <t>EL237</t>
  </si>
  <si>
    <t>EL238</t>
  </si>
  <si>
    <t>EL240</t>
  </si>
  <si>
    <t>EL241</t>
  </si>
  <si>
    <t>Panel LED circular 8" de sobreponer con vidrio difusor Ref. Philips o similar. Incluye accesorios de conexión y fijación.</t>
  </si>
  <si>
    <t>EL243</t>
  </si>
  <si>
    <t>Tubo conduit PVC 1" Tipo A</t>
  </si>
  <si>
    <t>Tubo conduit PVC 2" Tipo A</t>
  </si>
  <si>
    <t>Tubo ASTM Galvanizado 3/4"</t>
  </si>
  <si>
    <t>EL260</t>
  </si>
  <si>
    <t>EL261</t>
  </si>
  <si>
    <t>EL266</t>
  </si>
  <si>
    <t xml:space="preserve">Tubo Conduit EMT 3/4" </t>
  </si>
  <si>
    <t>EL273</t>
  </si>
  <si>
    <t>EL274</t>
  </si>
  <si>
    <t>EL276</t>
  </si>
  <si>
    <t xml:space="preserve">Tubo Conduit IMC 2" </t>
  </si>
  <si>
    <t>EL278</t>
  </si>
  <si>
    <t>EL279</t>
  </si>
  <si>
    <t xml:space="preserve">Caja doble </t>
  </si>
  <si>
    <t>EL287</t>
  </si>
  <si>
    <t>Caja de paso metálica tipo intemperie (para teléfono y  televisión). Incluye accesorios. Dimensiones 30 x 30 x 15 cm.</t>
  </si>
  <si>
    <t>Caja metálica para instalación de automático industrial. Medidas: 30 x 20 x 10 cm</t>
  </si>
  <si>
    <t>Caja rectangular 220 x 170 x 80 mm  Luminex o similar</t>
  </si>
  <si>
    <t>EL293</t>
  </si>
  <si>
    <t>EL302</t>
  </si>
  <si>
    <t>EL307</t>
  </si>
  <si>
    <t>EL309</t>
  </si>
  <si>
    <t>Automático Industrial trifásico de 20, 30, 40 o 50 Amp.</t>
  </si>
  <si>
    <t>EL310</t>
  </si>
  <si>
    <t>Cheque cortina 3/4"</t>
  </si>
  <si>
    <t>Adaptador macho hg - 1/2"</t>
  </si>
  <si>
    <t>Adaptador hembra hg - 1/2"</t>
  </si>
  <si>
    <t>Tapa registro PVC blanco de 15*15 cm.</t>
  </si>
  <si>
    <t>TEE 1"</t>
  </si>
  <si>
    <t>Codo  PVC 90° 1/2"</t>
  </si>
  <si>
    <t>Tapón soldado  PVC  3/4"</t>
  </si>
  <si>
    <t>Accesorio galvanizado 3/4"</t>
  </si>
  <si>
    <t>Accesorios de soporte</t>
  </si>
  <si>
    <t>Accesorios de soporte y fijación</t>
  </si>
  <si>
    <t>ACCESORIOS PVC-P  1/2" (Codo, unión y tapón)</t>
  </si>
  <si>
    <t>ACCESORIOS PVC-P  3" (Codo, unión y tapón) y abrazadera de 3"</t>
  </si>
  <si>
    <t>ACCESORIOS PVC-P  3/4" (Codo , unión y tapón)</t>
  </si>
  <si>
    <t xml:space="preserve">TUBO PRESION RDE 9 PVC 500 psi -  1/2" </t>
  </si>
  <si>
    <t xml:space="preserve">TUBO PRESION RDE 11 PVC 400 psi -  3/4" </t>
  </si>
  <si>
    <t xml:space="preserve">TUBO PRESION RDE 21 PVC 200 psi  -  3" </t>
  </si>
  <si>
    <t>Universal PVC  1"</t>
  </si>
  <si>
    <t>CODO ST  2'' 45° PVC</t>
  </si>
  <si>
    <t>CODO ST  3'' 90° PVC</t>
  </si>
  <si>
    <t>CODO ST  3'' 45° PVC</t>
  </si>
  <si>
    <t>CODO ST  6'' 90° PVC</t>
  </si>
  <si>
    <t>TEE ST  3'' PVC</t>
  </si>
  <si>
    <t>UNIÓN ST  6'' PVC</t>
  </si>
  <si>
    <t>YEE ST  4'' PVC</t>
  </si>
  <si>
    <t>SIFÓN ST  2'' PVC</t>
  </si>
  <si>
    <t xml:space="preserve">TUBO PVC SANITARIO 6" </t>
  </si>
  <si>
    <t>Desagüe doble 1 1/2"</t>
  </si>
  <si>
    <t xml:space="preserve">TUBO ALCANTARILLADO 160MM (6") Tipo Novafort </t>
  </si>
  <si>
    <t>LIMPIADOR REM PVC 760 grms. (1/4)</t>
  </si>
  <si>
    <t>SOLDADURA PVC LIQUIDA 1/4 gl</t>
  </si>
  <si>
    <t>Flauta circular para limpieza de ducto</t>
  </si>
  <si>
    <t>Boca entrada ducto en fibra de vidrio, residencial con retardante al fuego.</t>
  </si>
  <si>
    <t>Tapa superior ducto para desfogue en fibra de vidrio, residencial con retardante al fuego.</t>
  </si>
  <si>
    <t>Sifón P 1 1/2". Incluye escudo</t>
  </si>
  <si>
    <t>Tee cobre 1/2"</t>
  </si>
  <si>
    <t>Unión cobre 1/2"</t>
  </si>
  <si>
    <t>Codo cobre 90° 1/2''</t>
  </si>
  <si>
    <t>Tubo cobre 1/2" para gas</t>
  </si>
  <si>
    <t>Rejilla de ventilación PVC Tipo celosía para gas 25 x 25 cm.</t>
  </si>
  <si>
    <t>Marquilla adhesiva</t>
  </si>
  <si>
    <t>PERFIL PARAL Cal 24 -89mm - 2.44 m.</t>
  </si>
  <si>
    <t>PERFIL CANAL Cal. 26 ( 90 mm ) - 2.44 m.</t>
  </si>
  <si>
    <t>Pintura KORAZA, blanco marfil Ref. 2658 ó verde ciprés Ref. 2677 Tipo Pintuco o similar.</t>
  </si>
  <si>
    <t>PLATINA SOPORTE 3 mm</t>
  </si>
  <si>
    <t>PLATINA  2'' x 3/8''</t>
  </si>
  <si>
    <t>POLIETILENO No. 6</t>
  </si>
  <si>
    <t>Porcelanato Milan de Alfa o similar</t>
  </si>
  <si>
    <t>PORCELANATO SELLADO MILAN BR PLUS 60 x 60 cm o similar</t>
  </si>
  <si>
    <t>Regleta de 10 pares</t>
  </si>
  <si>
    <t>LAMINA GALVANIZADA Cal. 20 Tipo Acesco o similar.</t>
  </si>
  <si>
    <t>Codo hg 90° 1/2''</t>
  </si>
  <si>
    <t>ACCESORIOS Cobre  1/2" (Codos, unión y tees, bushing y adaptadores)</t>
  </si>
  <si>
    <t xml:space="preserve">REGISTRO DE BOLA - 1/2'' PARA GAS Tipo Novasfer  o Similar </t>
  </si>
  <si>
    <t>REGISTRO DE BOLA - 1/2'' PARA GAS Tipo HELBERT O SIMILAR</t>
  </si>
  <si>
    <t>Gastop fuerza alta</t>
  </si>
  <si>
    <t>W01</t>
  </si>
  <si>
    <t>Tramite ante la empresa de acueducto para el cambio de medidores. Incluye conexión y aprobación por la empresa de acueducto.</t>
  </si>
  <si>
    <t xml:space="preserve">Antena aérea 10 elementos para televisión </t>
  </si>
  <si>
    <t>Y09</t>
  </si>
  <si>
    <t>Y10</t>
  </si>
  <si>
    <t>Señalización en aluminio (señal indicando rutas de evacuación en zonas comunes y numeración apartamentos). Incluye todos los materiales necesarios para su respectiva instalación.</t>
  </si>
  <si>
    <t>Y11</t>
  </si>
  <si>
    <t>Y17</t>
  </si>
  <si>
    <t>Y18</t>
  </si>
  <si>
    <t>Suplemento Metálico galvanizado Cal. 20 para caja Ref. 2400</t>
  </si>
  <si>
    <t>Y21</t>
  </si>
  <si>
    <t>Y22</t>
  </si>
  <si>
    <t>Y24</t>
  </si>
  <si>
    <t>Tuercas de fijación UN</t>
  </si>
  <si>
    <t>Y25</t>
  </si>
  <si>
    <t>UNIVERSAL  PVC 3/4"</t>
  </si>
  <si>
    <t>Válvula de bola para agua tipo pesado 1/2" de paso total en bronce, tipo Helbert o similar</t>
  </si>
  <si>
    <t>Válvula tipo bola 3/4"</t>
  </si>
  <si>
    <t>ACPM para formaleta</t>
  </si>
  <si>
    <t>Codo para descarga ducto para desfogue en fibra de vidrio, residencial con retardante al fuego.</t>
  </si>
  <si>
    <t>Sección rectangular ducto en fibra de vidrio, residencial con retardante al fuego. Diámetro 40 cm</t>
  </si>
  <si>
    <t>Tapa Shut para empotrar en pared y cubrir el ducto de desechos. Incluye bandeja interna, marco y tapa en lámina de acero inoxidable Cal 22, manija en acero inoxidable  ½", empaque de caucho vulcanizado. Socoda o similar. Dimensiones: L= 11 cm, Ancho = 43 cm y Alto = 49 cm.</t>
  </si>
  <si>
    <t>MARCO Y TAPA CAJA INSPECCION de 0.80 x 0.80 cm. (Marco en ángulo 2 1/2 x 2 1/2 * 3/16", tapa reforzada en platina de 3 * 3/16" con parrilla en varilla 3/8 cada 10 cm). Incluye manija movible en varilla de 1/2" y pase de 3/4".</t>
  </si>
  <si>
    <t>Z01</t>
  </si>
  <si>
    <t>Z03</t>
  </si>
  <si>
    <t>Z04</t>
  </si>
  <si>
    <t>Z05</t>
  </si>
  <si>
    <t>Z06</t>
  </si>
  <si>
    <t>Z07</t>
  </si>
  <si>
    <t>Z08</t>
  </si>
  <si>
    <t>Z09</t>
  </si>
  <si>
    <t>Z10</t>
  </si>
  <si>
    <t>Z11</t>
  </si>
  <si>
    <t>Z12</t>
  </si>
  <si>
    <t>Z13</t>
  </si>
  <si>
    <t>MINISTERIO DE DEFENSA NACIONAL
INSTITUTO DE CASAS FISCALES DEL EJÉRCITO</t>
  </si>
  <si>
    <t>ZONA</t>
  </si>
  <si>
    <t>OBRA:</t>
  </si>
  <si>
    <t>UND.</t>
  </si>
  <si>
    <t>TOPOGRAFIA Permanente ( Incluye topógrafo, 2 cadeneros y equipo topográfico (estación y nivel)).</t>
  </si>
  <si>
    <t>Ana</t>
  </si>
  <si>
    <t>Ins</t>
  </si>
  <si>
    <t>CU04</t>
  </si>
  <si>
    <t>CU07</t>
  </si>
  <si>
    <t>CU08</t>
  </si>
  <si>
    <t>P-1</t>
  </si>
  <si>
    <t>F33</t>
  </si>
  <si>
    <t>P-1.4</t>
  </si>
  <si>
    <t>EXCAVACIÓN MANUAL DE MATERIAL HETEROGENEO (Incluye cargue y retiro del material excavado a botadero).</t>
  </si>
  <si>
    <t>P-1.9</t>
  </si>
  <si>
    <t>P-1.15</t>
  </si>
  <si>
    <t>P-1.17</t>
  </si>
  <si>
    <t>P-1.22</t>
  </si>
  <si>
    <t>P-1.29</t>
  </si>
  <si>
    <t>P-1.30</t>
  </si>
  <si>
    <t xml:space="preserve">hc </t>
  </si>
  <si>
    <t xml:space="preserve">SALIDAS DE RED SUMINISTRO </t>
  </si>
  <si>
    <t>INSTALACIÓN DE PUNTO  DE AGUA FRIA  1/2" PVC -P  sanitarios, lavamanos, lavaplatos, lavadero, lavadora. Incluye tubería (Promedio 0,82), cámara de aire PVC-P  y accesorios, Regata y reparación).</t>
  </si>
  <si>
    <t>Regata para pase de tubería. Incluye trasiego vertical y horizontal, cargue y retiro de escombros a botadero autorizado.</t>
  </si>
  <si>
    <t>Reposición regatas tubería (Incluye: Mortero 1:4)</t>
  </si>
  <si>
    <t xml:space="preserve">un </t>
  </si>
  <si>
    <t>SUMINISTRO E INSTALACIÓN DE TUBERIA PVC-P RDE  21 3" Agua Fría -Red de suministro. Incluye accesorios, excavación manual, relleno inicial en base granular B-200 o arena.</t>
  </si>
  <si>
    <t>Suministro e instalación de cajilla en lámina Cal. 18 para un medidor, medidas aprox. 60 x 30 x 15 cm, homologada por la empresa prestadora del servicio. Incluye plaqueta de identificación y de adecuación de nicho con mortero. A todo costo.</t>
  </si>
  <si>
    <t>Suministro e instalación de cajilla para 2 medidores, homologada por la empresa prestadora del servicio. Incluye adecuación con mortero. Incluye plaqueta de identificación y de adecuación de nicho con mortero. A todo costo.</t>
  </si>
  <si>
    <t>CONEXION A RED HIDRAULICA PVC-P  1". (Incluye Instalación, accesorios y demás elementos necesarios para su correcto funcionamiento).</t>
  </si>
  <si>
    <t>Tramite ante la empresa de acueducto para el cambio de 8 medidores. Incluye conexión y aprobación por la empresa de acueducto.</t>
  </si>
  <si>
    <t>SUMINISTRO E INSTALACIÓN DE SALIDA  DESAGÜE PVC   2"  lavaplatos y lavamanos. Incluye tubería (Promedio 1,00 m), accesorios, regata para pase y reparación.</t>
  </si>
  <si>
    <t>SUMINISTRO E INSTALACIÓN DE SALIDA DESAGÜE PVC-S   2" SIFONES. Incluye tubería (Promedio 0,60 m), sifón, accesorios y codo 45°, regate y reposición.</t>
  </si>
  <si>
    <t xml:space="preserve">Suministro e instalación de rejilla  plástica anti cucarachas 4"x 3"  Con sosco. </t>
  </si>
  <si>
    <t>SUMINISTRO E INSTALACIÓN DE SALIDA DESAGÜE PVC-S   3" Lavadora. Incluye tubería (Promedio 1,00 m) accesorios, sifón, codo,  regate para pase y reposición.</t>
  </si>
  <si>
    <t>SUMINISTRO E INSTALACIÓN DE  SALIDA DESAGÜE PVC-S   3" Lavadero. Incluye tubería (Promedio 1,60 m) accesorios, sifón, codos,  regate para pase y reposición.</t>
  </si>
  <si>
    <t>SUMINISTRO E INSTALACIÓN DE SALIDA DESAGÜE PVC-S   4". Sanitarios. Incluye tubería (Promedio 0,60 m), accesorios, yee, codo 90°,  regate, pase y reposición.</t>
  </si>
  <si>
    <t>SUMINISTRO E INSTALACIÓN DE TUBERIA ALCANTARILLADO 160 mm (6") Tipo Novafort o similar. Incluye relleno inicial (0,15 m), relleno lateral y relleno final con base granular fina (0,15 m), así como la compactación, accesorios de conexión y cinta de demarcación, según norma técnica ASTM 2321. AN.</t>
  </si>
  <si>
    <t xml:space="preserve">RED DE AGUAS LLUVIAS </t>
  </si>
  <si>
    <t xml:space="preserve">m2 </t>
  </si>
  <si>
    <t>INSTALACIÓN DE SALIDA DESAGÜE  PVC-S 4". SIFONES. Incluye tubería (Promedio 0,60 m), accesorios, abrazaderas para soporte, regate para pase y reparación.</t>
  </si>
  <si>
    <t>Suministro e instalación de Bajante Aguas lluvias PVC-S 4". Incluye accesorios, junta de expansión y soportes de fijación a muro.</t>
  </si>
  <si>
    <t>Suministro e instalación de Tubería Aguas lluvias PVC-S 4". Incluye accesorios y soportes de fijación a muro.</t>
  </si>
  <si>
    <t>Desmonte de tubería para gas (en muros sencillos y dobles, placas y demás sitios donde sea necesario). Incluye trabajo en alturas (contempla andamios, kit completo cuerpo entero de trabajo, seguridad en alturas y señalización), trasiego vertical y horizontal, cargue y retiro de escombros a botadero autorizado.</t>
  </si>
  <si>
    <t>INSTALACIÓN DE PUNTOS DE GAS 1/2" Tubería cobre tipo L. Calentador. Incluye tubería (Promedio 1.10 m), accesorios, cortes, roscado, regate y reposición.</t>
  </si>
  <si>
    <t>SUMINISTRO E INSTALACIÓN DE COLUMNA TUBERIA GAS COBRE TIPO L 1/2". Incluye sellos, anclajes y accesorios de fijación en fachada sin afectación estructural de los elementos de concreto y mampostería existentes, pase para conexión de acometida en cada unidad, accesorios y trabajo en alturas (contempla andamios, kit completo cuerpo entero de trabajo, seguridad en alturas y señalización) cortes, roscado y todos los elementos necesarios para su correcto funcionamiento.</t>
  </si>
  <si>
    <t>Pase para conexión de acometida. Incluye trasiego vertical y horizontal, cargue y retiro de escombros a botadero autorizado.</t>
  </si>
  <si>
    <t>Sello pase (Incluye: Mortero 1:4)</t>
  </si>
  <si>
    <t>Regata para caja de registro. Incluye trasiego vertical y horizontal, cargue y retiro de escombros a botadero autorizado.</t>
  </si>
  <si>
    <t>Reposición pañete (Incluye: Mortero 1:4)</t>
  </si>
  <si>
    <t>Suministro e instalación de Juego de rejillas   de ventilación PVC Tipo celosía (x 2 unidades) (interior y exterior), dimensiones aproximadas: 25 x 25 cm. Incluye apertura de vano, pañete de todas las caras, conformación de filos y adecuación en fachada, trabajo en alturas (contempla andamios, kit completo cuerpo entero de trabajo, seguridad en alturas y señalización) así como el trasiego vertical y horizontal, cargue y retiro de escombros a botadero autorizado.</t>
  </si>
  <si>
    <t>SALIDAS ELECTRICAS</t>
  </si>
  <si>
    <t>Desmonte salidas de aparatos eléctricos y luminarias. Incluye extracción de cableado, trasiego vertical y horizontal, cargue y retiro de escombros a botadero autorizado.</t>
  </si>
  <si>
    <t>Desmonte de armarios de medidores existentes. Incluye gestiones ante operador de red,  así como el trasiego horizontal, cargue y retiro de escombros a botadero autorizado.</t>
  </si>
  <si>
    <t>Desmonte de tablero parcial existente (apartamentos y servicios comunes). Incluye  trasiego vertical y horizontal, cargue y retiro de escombros a botadero autorizado.</t>
  </si>
  <si>
    <t>Suministro e instalación de Salida para iluminación  en tubo conduit PVC de 3/4", 3 m promedio con conductores de cobre 2No12 + 1No12 desnudo. Incluye soportes, cajas y accesorios necesarios para completar la salida.</t>
  </si>
  <si>
    <t xml:space="preserve">Fotocelda para Luminaria </t>
  </si>
  <si>
    <t xml:space="preserve">Suministro e instalación de Salida para interruptor sencillo de iluminación en tubo conduit PVC de 3/4", 7 m promedio con conductores de cobre 2No12 + 1No12 desnudo. Incluye  aparato, soportes, cajas y accesorios necesarios para completar la salida. </t>
  </si>
  <si>
    <t xml:space="preserve">Suministro e instalación de Salida para interruptor conmutable sencillo de iluminación en tubo conduit PVC de 3/4", 7 m promedio con conductores de cobre 2No12 + 1No12 desnudo. Incluye  aparato, soportes, cajas y accesorios necesarios para completar la salida. </t>
  </si>
  <si>
    <t>Suministro e instalación de Salida para toma monofásica doble con polo a tierra en tubo conduit PVC de 3/4", 3 m promedio con conductores de cobre 2No12 + 1No12 desnudo. Incluye toma, soportes, cajas y accesorios necesarios para completar la salida.</t>
  </si>
  <si>
    <t>Suministro e instalación de Salida para botón y campana  de timbre en tubo conduit PVC de 3/4", 8 m promedio con conductores de cobre 2No12 + 1No12 desnudo. Incluye botón timbre, campana timbre, soportes, cajas y accesorios necesarios para completar la salida.</t>
  </si>
  <si>
    <t xml:space="preserve">Suministro e instalación de Salida para extractor en baño, 7 m promedio con conductores de cobre 2No12 + 1No12 desnudo. Incluye aparato extractor 20 x 20 cm, soportes, cajas y accesorios necesarios para completar la salida. </t>
  </si>
  <si>
    <t xml:space="preserve">Suministro e instalación de Salida para interruptor de iluminación en tubo EMT de 3/4", 7m promedio con conductores de cobre 2No12 + 1No12 desnudo. Incluye  aparato, soportes, cajas y accesorios necesarios para completar la salida. </t>
  </si>
  <si>
    <t>Regata y reposición (mortero 1:4)  para pase de tubería eléctrica (en muro). Incluye  rotomartillo, pulidora, disco, refuerzo con malla tipo gallinero, trasiego vertical y horizontal, cargue y retiro de escombros a botadero autorizado. Previa revisión estructural.</t>
  </si>
  <si>
    <t>Regata para pase de tubería eléctrica (en piso). Incluye rotomartillo, pulidora, disco, trasiego vertical y horizontal, cargue y retiro de escombros a botadero autorizado. Previa revisión estructural.</t>
  </si>
  <si>
    <t xml:space="preserve">Suministro e instalación de tubería 1Ø2" PVC. Incluye accesorios regata y reparación. </t>
  </si>
  <si>
    <t>Suministro, montaje, armado y figurada de tablero de 12 circuitos, 3 fases, 4 hilos 208/120V. Incluye interruptores automáticos (Totalizador industrial y breakers de salida), puerta y chapa. Ver cuadro de cargas.</t>
  </si>
  <si>
    <t xml:space="preserve">Suministro, montaje, armado y figurada de tablero de 6 circuitos, 1 fases, 3 hilos 120V. Incluye interruptores automáticos. </t>
  </si>
  <si>
    <t>Suministro, montaje y conexión de automático industrial trifásico de 20, 30, 40 o 50 Amp. Ver especificaciones para Icc y características técnicas y complementarias.</t>
  </si>
  <si>
    <t>Suministro y montaje de caja metálica para instalación de automático industrial. Medidas: 30 x 20 x 10 cm</t>
  </si>
  <si>
    <t>Interruptor de protección automático trifásico industrial totalizador 60 A - 10 KA</t>
  </si>
  <si>
    <t>Suministro, montaje, anclaje y conexión de tablero TSC. Incluye totalizador, interruptores de salida, barrajes, puentes y accesorios. Ver especificaciones y diagrama unifilar.</t>
  </si>
  <si>
    <t>Suministro, montaje y conexión de lámpara de emergencia de techo. Incluye toma doble polo a tierra y accesorios de conexión.</t>
  </si>
  <si>
    <t>Suministro, montaje y conexión de panel LED circular 8" 12W - 120 V de sobreponer con vidrio difusor. Incluye accesorios de conexión y fijación.</t>
  </si>
  <si>
    <t>Suministro  y tendido de acometida trifásica en conductores de cobre  3F No. 8 + 1N  No. 8 + 1T No. 10  THWN/ THHN, por Tubería 1Ø1" PVC. Incluye regata y reparación.</t>
  </si>
  <si>
    <t>Sistema de puesta a tierra general con tres varillas de cobre 5/8" x 2,4 m, cable No.2/0 AWG. Incluye soldadura exotérmica y conexión a armario.</t>
  </si>
  <si>
    <t>Regata. Incluye trasiego vertical y horizontal, cargue y retiro de escombros a botadero autorizado.</t>
  </si>
  <si>
    <t xml:space="preserve">COMUNICACIÓN Y SEÑALES </t>
  </si>
  <si>
    <t xml:space="preserve">Suministro y montaje de caja de paso metálica tipo intemperie (para teléfono y  televisión). Dimensiones 30 x 30 x 15 cm. Incluye elementos de fijación y trabajo en alturas (contempla andamios, kit completo cuerpo entero de trabajo, seguridad en alturas y señalización). </t>
  </si>
  <si>
    <t>Salida para citófono en tubo conduit PVC de 3/4" y cable telefónico de 2 pares, 17 m promedio cableado hasta caja strip de piso. Incluye toma y accesorios para completar salida.</t>
  </si>
  <si>
    <t>Suministro y tendido de cable telefónico de 10 pares para conexión citófonos, desde caja strip de piso a caja stip principal.</t>
  </si>
  <si>
    <t>Suministro, montaje y conexión de antena aérea 10 elementos para televisión. Incluye caja rectangular 220 x 170 x 80 mm tipo Luminex o similar, soportes, amplificador de señal y accesorios.</t>
  </si>
  <si>
    <t>Suministro y conexión de citófono de 4 botones.</t>
  </si>
  <si>
    <t>Mantenimiento y limpieza de canalización eléctrica existente en el edificio (cajas), contempla el soplado con compresor  y retiro de residuos sólidos y líquidos con motobomba, sin afectar el aislamiento de los conductores eléctricos. A todo costo.</t>
  </si>
  <si>
    <t>Ejecución de todos los Trámites para el Edificio ante la empresa de energía. Incluye costos de:
-Recibo de obra armarios de medidores y redes subterraneas (Incluye sellado y energización).
-Elaboración, presentación y aprobación del proyecto  ante operador de red. 
-Maniobras y cortes para conexión
-Pagos de los derechos de conexión
(Ver especificaciones técnicas eléctricas)</t>
  </si>
  <si>
    <t>Revision y sondeo de tuberia electrica existente</t>
  </si>
  <si>
    <t>BOGOTA</t>
  </si>
  <si>
    <t>Canastilla 4Plg +Sifón P+Griflex x2 Ref. 935120001 Grival o similar</t>
  </si>
  <si>
    <t>B144</t>
  </si>
  <si>
    <t>B147</t>
  </si>
  <si>
    <t>B149</t>
  </si>
  <si>
    <t>B151</t>
  </si>
  <si>
    <t>B152</t>
  </si>
  <si>
    <t>B154</t>
  </si>
  <si>
    <t>B156</t>
  </si>
  <si>
    <t>B158</t>
  </si>
  <si>
    <t>B165</t>
  </si>
  <si>
    <t>B168</t>
  </si>
  <si>
    <t>B169</t>
  </si>
  <si>
    <t>E48</t>
  </si>
  <si>
    <t>E50</t>
  </si>
  <si>
    <t>E55</t>
  </si>
  <si>
    <t>E59</t>
  </si>
  <si>
    <t>E61</t>
  </si>
  <si>
    <t>Equipo básico (herramienta menor) Incluye punteros, macetas y demás herramienta de construcción.</t>
  </si>
  <si>
    <t>F37</t>
  </si>
  <si>
    <t>làm</t>
  </si>
  <si>
    <t>Acople Plástico sanitario 55 cm 1/2 x 7/8
Grival o similar</t>
  </si>
  <si>
    <t>M59</t>
  </si>
  <si>
    <t>Pintura Epóxica</t>
  </si>
  <si>
    <t>N25</t>
  </si>
  <si>
    <t>Un</t>
  </si>
  <si>
    <t>EL314</t>
  </si>
  <si>
    <t>EL315</t>
  </si>
  <si>
    <t>EL317</t>
  </si>
  <si>
    <t>EL319</t>
  </si>
  <si>
    <t>EL335</t>
  </si>
  <si>
    <t>IH01</t>
  </si>
  <si>
    <t>IH02</t>
  </si>
  <si>
    <t>IH04</t>
  </si>
  <si>
    <t>IH09</t>
  </si>
  <si>
    <t>IH12</t>
  </si>
  <si>
    <t>IH13</t>
  </si>
  <si>
    <t>IH14</t>
  </si>
  <si>
    <t>IH20</t>
  </si>
  <si>
    <t>IH28</t>
  </si>
  <si>
    <t>IH29</t>
  </si>
  <si>
    <t>IH38</t>
  </si>
  <si>
    <t>IH39</t>
  </si>
  <si>
    <t>IH43</t>
  </si>
  <si>
    <t>IH44</t>
  </si>
  <si>
    <t>IH47</t>
  </si>
  <si>
    <t>IH48</t>
  </si>
  <si>
    <t>IH55</t>
  </si>
  <si>
    <t>IH56</t>
  </si>
  <si>
    <t>IH73</t>
  </si>
  <si>
    <t>IH81</t>
  </si>
  <si>
    <t>IH83</t>
  </si>
  <si>
    <t>IH88</t>
  </si>
  <si>
    <t>IH99</t>
  </si>
  <si>
    <t>IH110</t>
  </si>
  <si>
    <t>IH113</t>
  </si>
  <si>
    <t>IH114</t>
  </si>
  <si>
    <t>IH120</t>
  </si>
  <si>
    <t>IH128</t>
  </si>
  <si>
    <t>IH141</t>
  </si>
  <si>
    <t>IH146</t>
  </si>
  <si>
    <t>IH147</t>
  </si>
  <si>
    <t>IH148</t>
  </si>
  <si>
    <t>IH149</t>
  </si>
  <si>
    <t>IH151</t>
  </si>
  <si>
    <t>IH152</t>
  </si>
  <si>
    <t>IH154</t>
  </si>
  <si>
    <t>IH155</t>
  </si>
  <si>
    <t>IH156</t>
  </si>
  <si>
    <t>IH159</t>
  </si>
  <si>
    <t>IH165</t>
  </si>
  <si>
    <t>IH168</t>
  </si>
  <si>
    <t>IH190</t>
  </si>
  <si>
    <t>IH191</t>
  </si>
  <si>
    <t>IH192</t>
  </si>
  <si>
    <t>IH197</t>
  </si>
  <si>
    <t>IH231</t>
  </si>
  <si>
    <t>IH232</t>
  </si>
  <si>
    <t>IH239</t>
  </si>
  <si>
    <t>IH240</t>
  </si>
  <si>
    <t>IH241</t>
  </si>
  <si>
    <t>IH252</t>
  </si>
  <si>
    <t>IH254</t>
  </si>
  <si>
    <t>IH255</t>
  </si>
  <si>
    <t>IH257</t>
  </si>
  <si>
    <t>IH259</t>
  </si>
  <si>
    <t>IH260</t>
  </si>
  <si>
    <t>IH263</t>
  </si>
  <si>
    <t>IH264</t>
  </si>
  <si>
    <t>IH265</t>
  </si>
  <si>
    <t>IH266</t>
  </si>
  <si>
    <t>IH267</t>
  </si>
  <si>
    <t>IH268</t>
  </si>
  <si>
    <t>IH277</t>
  </si>
  <si>
    <t>IH285</t>
  </si>
  <si>
    <t>IH288</t>
  </si>
  <si>
    <t>IH299</t>
  </si>
  <si>
    <t>IH300</t>
  </si>
  <si>
    <t>IH301</t>
  </si>
  <si>
    <t>IH302</t>
  </si>
  <si>
    <t>IH303</t>
  </si>
  <si>
    <t>IH304</t>
  </si>
  <si>
    <t>IH305</t>
  </si>
  <si>
    <t>IH312</t>
  </si>
  <si>
    <t>IH313</t>
  </si>
  <si>
    <t>IH315</t>
  </si>
  <si>
    <t>IH316</t>
  </si>
  <si>
    <t>IH317</t>
  </si>
  <si>
    <t>IH333</t>
  </si>
  <si>
    <t>IH335</t>
  </si>
  <si>
    <t>IH339</t>
  </si>
  <si>
    <t>IH341</t>
  </si>
  <si>
    <t>IH344</t>
  </si>
  <si>
    <t>IH348</t>
  </si>
  <si>
    <t>IH360</t>
  </si>
  <si>
    <t>IH374</t>
  </si>
  <si>
    <t>IH376</t>
  </si>
  <si>
    <t>IH405</t>
  </si>
  <si>
    <t>IH408</t>
  </si>
  <si>
    <t>IH421</t>
  </si>
  <si>
    <t>X20</t>
  </si>
  <si>
    <t>X21</t>
  </si>
  <si>
    <t>IH444</t>
  </si>
  <si>
    <t>Válvula de bola para agua tipo pesado 1/2" de paso total, antifraude en bronce, tipo Helbert o similar</t>
  </si>
  <si>
    <t>IH469</t>
  </si>
  <si>
    <t>IH472</t>
  </si>
  <si>
    <t>Tramite ante la empresa prestadotra del servicio</t>
  </si>
  <si>
    <t xml:space="preserve">Rejilla de 4" x 3" con sosco anti cucarachas plastica </t>
  </si>
  <si>
    <t>MARCO Y TAPA CAJA INSPECCION de 0.30 x 0.30cm x 0.40 cm.  (Marco en ángulo 2 1/2 x 2 1/2 * 3/16", tapa reforzada en platina de 3 * 3/16" con parrilla en varilla 3/8 cada 10 cm). Incluye manija movible en varilla de 1/2" y pase de 3/4".</t>
  </si>
  <si>
    <t>EL351</t>
  </si>
  <si>
    <t>EL353</t>
  </si>
  <si>
    <t>EL354</t>
  </si>
  <si>
    <t>EL358</t>
  </si>
  <si>
    <t>EL362</t>
  </si>
  <si>
    <t>EL363</t>
  </si>
  <si>
    <t>EL372</t>
  </si>
  <si>
    <t>EL385</t>
  </si>
  <si>
    <t>EL386</t>
  </si>
  <si>
    <t>EL387</t>
  </si>
  <si>
    <t>EL389</t>
  </si>
  <si>
    <t>EL390</t>
  </si>
  <si>
    <t>EL398</t>
  </si>
  <si>
    <t>EL399</t>
  </si>
  <si>
    <t>EL405</t>
  </si>
  <si>
    <t>EL426</t>
  </si>
  <si>
    <t>EL435</t>
  </si>
  <si>
    <t>EL436</t>
  </si>
  <si>
    <t xml:space="preserve">Elementos de fijacion </t>
  </si>
  <si>
    <t xml:space="preserve">Pañete liso  1:3 en muros interiores. Incluye mochetas, antepechos, dinteles, filos, lineales y dilataciones. </t>
  </si>
  <si>
    <t>Desmonte y retiro de material existente. Incluye trasiego vertical y horizontal, cargue y retiro de escombros a botadero autorizado.</t>
  </si>
  <si>
    <t xml:space="preserve">Pañete liso Muros 1:3  Impermeabilizado. Incluye mochetas, antepechos, dinteles, filos, lineales y dilataciones. </t>
  </si>
  <si>
    <t>Reparación y cintas de nivelación en Mortero 1:3 espesor: 2 a 5 cm  con mejorador de adherencia para vanos (cara interna y externa) de ventanas, puertas y demás. Incluye todas las caras, filos y dilataciones.</t>
  </si>
  <si>
    <t>Pañete fachadas espesor variable, con mortero impermeabilizado. Incluye retiro de material existente, movimiento vertical y horizontal, cargue y retiro de escombros a botadero autorizado, trabajo en alturas (contempla andamios, kit completo cuerpo entero de trabajo y seguridad en alturas), así como los lineales, filos y dilataciones.</t>
  </si>
  <si>
    <t xml:space="preserve">IMPERMEABILIZACIONES Y CUBIERTA </t>
  </si>
  <si>
    <t>CU20</t>
  </si>
  <si>
    <t>Lamina Alveolar 8 mm 5,90m</t>
  </si>
  <si>
    <t xml:space="preserve">Accesorios de tornilleria </t>
  </si>
  <si>
    <t xml:space="preserve">Conector hcp 2,95m base tapa policarbonato </t>
  </si>
  <si>
    <t xml:space="preserve">Perfil U remate 8mm alumina </t>
  </si>
  <si>
    <t>CU21</t>
  </si>
  <si>
    <t>CU22</t>
  </si>
  <si>
    <t>CU23</t>
  </si>
  <si>
    <t>Cinta antidust 25mm, 3mm</t>
  </si>
  <si>
    <t>CU24</t>
  </si>
  <si>
    <t xml:space="preserve">Instalacion de estructura metalica </t>
  </si>
  <si>
    <t>Cubierta traslucida tipo boveda en lamina de policarbonato 8mm color opal, incluye estructura metalica de soporte con anticorrosivo y esmalte color blanco, con canales de desagüe longitudinales, remates, y todos los elementos necesarios para su correcta instalacion y funcionamiento</t>
  </si>
  <si>
    <t>FLANCHE EN LAMINA GALVANIZADA Cal.20 desarrollo 0.50 m. (Suministro e instalación con wash primer + esmalte + anclaje a muro y fijación a muro + sikaflex 1A o similar + todos los elementos necesarios para la correcta instalación). Incluye trabajo y seguridad en alturas.</t>
  </si>
  <si>
    <t xml:space="preserve">SUMINISTRO PUNTO DE ANCLAJE TWINFIX CLASSIC PARA 2 X M12 INOX (FLDV057) o similar </t>
  </si>
  <si>
    <t>CU25</t>
  </si>
  <si>
    <t>TAPA EN DRYWALL R.H. (resistente a la humedad) h= de 20 a 30 cm, sobre mueble alto de cocina. Incluye Perfilería metálica Cal. 26, tres (3) manos de pintura antihumedad, filos, dilataciones  y remates,  hacia los extremos o por tuberías y estructuras. Según diseño.</t>
  </si>
  <si>
    <t xml:space="preserve">ALISTADO Y NIVELACIÓN DE PISOS Mortero 1:4  espesor variable. Incluye lineales. </t>
  </si>
  <si>
    <t xml:space="preserve">CERAMICA PISO Boticcino  de 51 x 51 cm de Alfa o similar. Incluye aditivo premezclado para la pega, boquilla color, dilataciones y lineales. </t>
  </si>
  <si>
    <t>ENCHAPE PISO 30,5*30,5 CM   POMPEI ALFA O SIMILAR</t>
  </si>
  <si>
    <t>M75</t>
  </si>
  <si>
    <t>Bordillo en bloque para división de baño. Incluye enchape en 3 caras, win aluminio (en dos esquinas). Altura: 0,10 m</t>
  </si>
  <si>
    <t xml:space="preserve">WIN ALUMINIO </t>
  </si>
  <si>
    <t>M77</t>
  </si>
  <si>
    <t>Boca puerta en Piso tipo Valdivia Rectificado color wengue; formato 20 x 90 cm  corona o similar. Incluye aditivo premezclado para la pega y boquilla color, según diseño entregado por el ICFE.</t>
  </si>
  <si>
    <t xml:space="preserve">Suministro e instalación porcelanato Milan de Alfa o similar 60 x 60 cm sellado, 9 mm espesor, tráfico pesado. Incluye Boquilla color y mortero de pega.                                                          </t>
  </si>
  <si>
    <t>Suministro e instalación guarda escoba recto en porcelanato Milan de Alfa o similar. Incluye boquilla color y mortero de nivelación.</t>
  </si>
  <si>
    <t>Suministro e instalación de bocapuerta en gravilla lavada.</t>
  </si>
  <si>
    <t>Guardaescoba en gravilla mona, incluye media caña.</t>
  </si>
  <si>
    <t xml:space="preserve">Suministro e instalación de piso tablón original alfagres 30 x 30 cm o similar. Incluye boquilla, aditivo premezclado para pega, dilataciones y lineales. Según diseño.                                                            </t>
  </si>
  <si>
    <t>ACABADOS DE PARED</t>
  </si>
  <si>
    <t>M78</t>
  </si>
  <si>
    <t xml:space="preserve">Suministro e instalación de CENEFA MALLA Square Mesh 2.5 x 7.5 volcan 30.5 x 30.5 cm, atura: 10 cm. Tipo Alfa o Similar. Incluye aditivo premezclado para la pega, boquilla color y dilataciones. </t>
  </si>
  <si>
    <t xml:space="preserve">Suministro e instalación de Espejo flotado de cristal de 4mm biselado, sin marco y con soportes para colgar en el baño. Según diseño entregado por el ICFE. </t>
  </si>
  <si>
    <t>Suministro e instalación de DUCHA Tipo Balta de Grival o Similar. Incluye accesorios de instalación, sellos, y todos insumos necesarios para su correcto funcionamiento.</t>
  </si>
  <si>
    <t>Suministro e instalación de División tipo corredera en vidrio templado de 6 mm para baño. Incluye  cuerpo fijo, puerta con traslapo min. 5 cm, estructura y accesorios en aluminio, sellos con silicona   y demás elementos necesarios para la correcta instalación. Según diseño entregado por el ICFE.</t>
  </si>
  <si>
    <t>Suministro e instalación de Lavarropas con poceta 50x50 cm o similar en porcelana fría. Incluye mueble en aglomerado RH 50x50 cm, canastilla en acero inoxidable, desagüe doble, sifón con escudo y todos los elementos necesarios para su correcta instalación y funcionamiento.</t>
  </si>
  <si>
    <t>Suministro e instalación de Llave Lavadero con extensión Grival o similar. Incluye escudo, sellos  y todos los elementos e insumos necesarios para su correcta instalación y funcionamiento.</t>
  </si>
  <si>
    <t>Suministro e instalación de Campana extractora en Acero, motor de 90W de 3 velocidades de operación, control frontal tipo push button, iluminación tipo LED. Filtro antigrasa lavable y filtro de carbón activo granulado.  Dimensiones 63,0 x 52,5 x 16,0 cm. Tipo CHALLENGER o similar.</t>
  </si>
  <si>
    <t>Suministro e instalación de Closet de alcobas. Acabado melamina color wengue con canto PVC 15 mm, puertas con bisagras telescópicas, cajones, tubos lisos cromados, zócalo en melamina del color de las puertas, manijas planas de sobreponer en acero inoxidable, entrepaños en melamina color wengue. Según diseño entregado por el ICFE.</t>
  </si>
  <si>
    <t xml:space="preserve">CARPINTERIA METALICA </t>
  </si>
  <si>
    <t xml:space="preserve">Puerta metálica TIPO COLD ROLLED -  (segun desarrollo )Cal.18 Incluye hoja , marco metálica, pintura electroestatica y dilatacion central. </t>
  </si>
  <si>
    <t xml:space="preserve">CERRAJERIA </t>
  </si>
  <si>
    <t xml:space="preserve">Suministro e instalación de Cerradura pomo platinum Ref. Saturno Schlage o similar. Alcobas. </t>
  </si>
  <si>
    <t xml:space="preserve">Suministro e instalación de Cerradura pomo platinum Ref. Saturno Schlage o similar. Baños. </t>
  </si>
  <si>
    <t xml:space="preserve">Suministro e instalación de Cerradura Yale 3610 o similar. </t>
  </si>
  <si>
    <t xml:space="preserve">Estuco sobre Muro Interior. Incluye mochetas, antepechos, dinteles, filos, lineales y dilataciones, así como el retiro y cargue a botadero autorizado del estuco existente en deterioro. </t>
  </si>
  <si>
    <t xml:space="preserve">VINILO TIPO 2 Pintuco o similar,  Bajo placa. Incluye 3 manos de pintura, filos, lineales y dilataciones, así como el retiro y cargue a botadero autorizado de la pintura existente en deterioro. Color blanco, según diseño. </t>
  </si>
  <si>
    <t>GRANIPLAST (esgrafiado) Fachadas - Colores Pastel, según diseño. Tipo Pintuco o similar. Incluye trabajo en alturas (contempla andamios, kit completo cuerpo entero de trabajo, seguridad en alturas y señalización), retiro y cargue a botadero autorizado de la pintura existente en deterioro, resanes en mortero impermeabilizado, pintura de: filos, dilataciones y lineales.</t>
  </si>
  <si>
    <t>Retiro de material existente. Incluye trasiego vertical y horizontal, cargue y retiro de escombros a botadero autorizado.</t>
  </si>
  <si>
    <t>PINTURA EPOXICA ALTA RESISTENCIA CON CATALIZADOR 3 MANOS. (Incluye 1 mano en pintura tipo 2 y dos manos en pintura epoxi poliamida con catalizador, filos y dilataciones).</t>
  </si>
  <si>
    <t>Suministro e instalación de señalización en aluminio (señal indicando rutas de evacuación en zonas comunes y numeración apartamentos). Incluye todos los materiales necesarios para su respectiva instalación.</t>
  </si>
  <si>
    <t>Suministro e instalación de Shut de basuras en fibra de vidrio con recubrimiento retardante al fuego. Incluye 9 boca entrada ducto, 1 flauta, tapa desfogue, aspersores, tubo diámetro 40 cm para los nueve pisos, elementos de soporte y fijación. Contempla trabajo y seguridad en alturas.</t>
  </si>
  <si>
    <t>Z73</t>
  </si>
  <si>
    <t>Mano de Obra (Instalacion)</t>
  </si>
  <si>
    <t>Suministro e instalación de Tapa Shut para empotrar en pared y cubrir el ducto de desechos. Incluye bandeja interna, marco y tapa en lámina de acero inoxidable Cal 22, manija en acero inoxidable  ½", empaque de caucho vulcanizado. Socoda o similar. Dimensiones: L= 11 cm, Ancho = 43 cm y Alto = 49 cm.</t>
  </si>
  <si>
    <t>Lavado hidrófugo con acido nítrico o similar e impermeabilización con Sika transparente 10 años o similar. Incluye trabajo en alturas (contempla andamios, kit completo cuerpo entero de trabajo, seguridad en alturas y señalización), en fachada de ladrillo, cargue y retiro de material desmontado a botadero autorizado.</t>
  </si>
  <si>
    <t>Empradización de jardines zonas exteriores entorno del edificio. Incluye pasto kikuyo, tierra negra, podado de césped y arreglo materas de acceso.</t>
  </si>
  <si>
    <t xml:space="preserve">DEMARCACION, ACABADOS Y CARCAMOS </t>
  </si>
  <si>
    <t>Pintura tipo vial para sardineles color amarillo y negro, tres manos. De acuerdo a norma NTC 561 y NTC 1360-1. (Incluye las tres caras).</t>
  </si>
  <si>
    <t xml:space="preserve">ASEO GENERAL </t>
  </si>
  <si>
    <t>CERRAMIENTO PERIMETRAL PROVISIONAL en polisombra verde, altura: 2,10 m. Incluye puerta de acceso, bases en concreto,  mantenimiento durante la ejecución de la obra, desmonte al finalizar y retiro de sobrantes a botadero autorizado.</t>
  </si>
  <si>
    <t>DEMOLICIÓN DE ENCHAPE Y ALISTADO DE MUROS. Incluye lineales, trasiego vertical y horizontal, cargue y retiro de escombros a botadero autorizado.</t>
  </si>
  <si>
    <t>Demolición placa sobre piso para pases buitrón, medidas: área entre 0,40 a 1,20 m2 y espesor variable, entrepiso reforzado. Incluye reparación y reposición, procedimiento y herramientas adecuadas para no afectar estructura, trasiego vertical y horizontal, cargue y retiro de residuos a botadero autorizado.</t>
  </si>
  <si>
    <t>Reparación y Reposición. (Incluye: Mortero 1:4)</t>
  </si>
  <si>
    <t xml:space="preserve">DEMOLICIÓN DE PLACA DE CONTRAPISO.  Incluye filos, lineales, cortes y dilataciones, procedimiento y herramientas adecuadas para no afectar estructura, cargue y retiro de  residuos a botadero autorizado. </t>
  </si>
  <si>
    <t>DEMOLICIÓN PAÑETE FACHADAS (humedades) espesor variable. Incluye filos, lineales y dilataciones, trabajo en alturas (contempla andamios, kit completo cuerpo entero de trabajo, seguridad en alturas y señalización), procedimiento y herramientas  adecuadas para conservar muro y estructura, trasiego vertical y horizontal, cargue y retiro de residuos a botadero autorizado.</t>
  </si>
  <si>
    <t>DEMOLICIÓN DE  POYO (cocinas). Incluye revestimientos, trasiego vertical y horizontal, cargue y retiro de residuos a botadero autorizado.</t>
  </si>
  <si>
    <t>P-1.45</t>
  </si>
  <si>
    <t>P-1.46</t>
  </si>
  <si>
    <t>DESMONTE DE APARATOS SANITARIOS (Sanitarios y lavamanos). Incluye griferías, duchas, llaves, incrustaciones, pomas y demás accesorios, trasiego vertical y horizontal, cargue y retiro de residuos a botadero autorizado.</t>
  </si>
  <si>
    <t>P-1.51</t>
  </si>
  <si>
    <t>DESMONTE PUERTAS INTERIORES Y EXTERIORES (madera o metal). Incluye desmonte de marco, trasiego vertical y horizontal,  cargue y retiro de residuos  a botadero autorizado.</t>
  </si>
  <si>
    <t>P-1.52</t>
  </si>
  <si>
    <t>DESMONTE DE CLOSETS EN MADERA completos con marcos, puertas, entrepaños, cuerpos fijos, accesorios y estructura. Incluye trasiego vertical y horizontal,  cargue y retiro de residuos  a botadero autorizado.</t>
  </si>
  <si>
    <t>P-1.53</t>
  </si>
  <si>
    <t>P-1.55</t>
  </si>
  <si>
    <t>DESMONTE TAPA-PUERTA SHUT DE BASURAS. Incluye  desmonte de salida metálica del shut, trasiego vertical y horizontal, cargue y retiro de residuos  a botadero autorizado.</t>
  </si>
  <si>
    <t>P-1.61</t>
  </si>
  <si>
    <t>Desmonte de Shut de basuras existente. Incluye trasiego vertical y horizontal, cargue y retiro de residuos  a botadero autorizado.</t>
  </si>
  <si>
    <t>P-1.62</t>
  </si>
  <si>
    <t>BASES Y RELLENOS</t>
  </si>
  <si>
    <t>PRESUPUESTO AÑO 2020</t>
  </si>
  <si>
    <t>DESMONTE DE PASAMANOS. Incluye  trasiego vertical y horizontal, cargue y retiro de residuos  a botadero autorizado.</t>
  </si>
  <si>
    <t>Suministro e instalación de Anclaje en acero Fy=60000 psi de 3/8". Incluye aplicación de adhesivo epóxico tipo Sika anchor fix 4 o similar. Según diseño.</t>
  </si>
  <si>
    <t>Suministro e instalación de Acero en lamina delgada PHR C ASTM A500 grado 50. Calibre según diseño. Incluye anticorrosivo y pintura en esmalte, inclue trabajo en altura.</t>
  </si>
  <si>
    <t>B-2</t>
  </si>
  <si>
    <t>B-2.10</t>
  </si>
  <si>
    <t>EC-3.10</t>
  </si>
  <si>
    <t>EC-3.12</t>
  </si>
  <si>
    <t>EC-3.14</t>
  </si>
  <si>
    <t>EC-3</t>
  </si>
  <si>
    <t>H-6</t>
  </si>
  <si>
    <t>H-6.1</t>
  </si>
  <si>
    <t>H-6.4</t>
  </si>
  <si>
    <t>H-6.6</t>
  </si>
  <si>
    <t>H-6.8</t>
  </si>
  <si>
    <t>H-6.9</t>
  </si>
  <si>
    <t>H-6.10</t>
  </si>
  <si>
    <t>H-6.21</t>
  </si>
  <si>
    <t>H-6.34</t>
  </si>
  <si>
    <t>H-6.35</t>
  </si>
  <si>
    <t>H-6.36</t>
  </si>
  <si>
    <t>H-6.37</t>
  </si>
  <si>
    <t>H-6.38</t>
  </si>
  <si>
    <t>H-6.40</t>
  </si>
  <si>
    <t>H-6.51</t>
  </si>
  <si>
    <t>H-6.75</t>
  </si>
  <si>
    <t>H-6.76</t>
  </si>
  <si>
    <t>H-6.82</t>
  </si>
  <si>
    <t>IE-7</t>
  </si>
  <si>
    <t>IE-7.1</t>
  </si>
  <si>
    <t>IE-7.3</t>
  </si>
  <si>
    <t>IE-7.4</t>
  </si>
  <si>
    <t>IE-7.6</t>
  </si>
  <si>
    <t>IE-7.12</t>
  </si>
  <si>
    <t>IE-7.14</t>
  </si>
  <si>
    <t>IE-7.16</t>
  </si>
  <si>
    <t>IE-7.20</t>
  </si>
  <si>
    <t>IE-7.21</t>
  </si>
  <si>
    <t>IE-7.25</t>
  </si>
  <si>
    <t>IE-7.30</t>
  </si>
  <si>
    <t>IE-7.31</t>
  </si>
  <si>
    <t>Alistado para placa de cubierta y placa de tanque en Mortero 1:4  Impermeabilizado espesor variable. Incluye desarrollo de viga canal, lineales, cortes, media caña, dilataciones para sello de impermeabilización, pendientado mínimo 3%, trabajo y seguridad en alturas.</t>
  </si>
  <si>
    <t>CR-10</t>
  </si>
  <si>
    <t>AP-11</t>
  </si>
  <si>
    <t>AM-12</t>
  </si>
  <si>
    <t>CE-16</t>
  </si>
  <si>
    <t xml:space="preserve">TOTAL MORTEROS, PAÑETES Y RESANES </t>
  </si>
  <si>
    <t>CR-10.1</t>
  </si>
  <si>
    <t>CR-10.4</t>
  </si>
  <si>
    <t>AP-11.2</t>
  </si>
  <si>
    <t>AP-11.7</t>
  </si>
  <si>
    <t>AP-11.3</t>
  </si>
  <si>
    <t>AP-11.19</t>
  </si>
  <si>
    <t>AP-11.21</t>
  </si>
  <si>
    <t>AP-11.31</t>
  </si>
  <si>
    <t>AP-11.26</t>
  </si>
  <si>
    <t>AP-11.27</t>
  </si>
  <si>
    <t>AP-11.34</t>
  </si>
  <si>
    <t>AP-11.36</t>
  </si>
  <si>
    <t xml:space="preserve">TOTAL ACABADOS DE PISO </t>
  </si>
  <si>
    <t>AM-12.2</t>
  </si>
  <si>
    <t>AM-12.4</t>
  </si>
  <si>
    <t>TOTAL ACABADOS DE PARED</t>
  </si>
  <si>
    <t>BC-13.2</t>
  </si>
  <si>
    <t>BC-13.4</t>
  </si>
  <si>
    <t>BC-13.10</t>
  </si>
  <si>
    <t>BC-13.11</t>
  </si>
  <si>
    <t>BC-13.21</t>
  </si>
  <si>
    <t>BC-13.27</t>
  </si>
  <si>
    <t>BC-13.29</t>
  </si>
  <si>
    <t>BC-13.30</t>
  </si>
  <si>
    <t>BC-13.32</t>
  </si>
  <si>
    <t>BC-13.33</t>
  </si>
  <si>
    <t>BC-13.34</t>
  </si>
  <si>
    <t>BC-13</t>
  </si>
  <si>
    <t>A-5.1</t>
  </si>
  <si>
    <t>A-5.3</t>
  </si>
  <si>
    <t>A-5.7</t>
  </si>
  <si>
    <t>A-5.14</t>
  </si>
  <si>
    <t>A-5</t>
  </si>
  <si>
    <t>PA-8.1</t>
  </si>
  <si>
    <t>PA-8.3</t>
  </si>
  <si>
    <t>PA-8.5</t>
  </si>
  <si>
    <t>PA-8.10</t>
  </si>
  <si>
    <t>PA-8.13</t>
  </si>
  <si>
    <t>PA-8</t>
  </si>
  <si>
    <t>CB-9.9</t>
  </si>
  <si>
    <t>CB-9.15</t>
  </si>
  <si>
    <t>CB-9.16</t>
  </si>
  <si>
    <t>CB-9.19</t>
  </si>
  <si>
    <t>CB-9.22</t>
  </si>
  <si>
    <t>CB-9</t>
  </si>
  <si>
    <t>CM-15</t>
  </si>
  <si>
    <t>PI-17</t>
  </si>
  <si>
    <t>OE-18</t>
  </si>
  <si>
    <t xml:space="preserve">MURO EN FIBROCEMENTO 8 mm PARA RECUBRIMIENTO EXTERIOR DE TUBERIA DE GAS Desarrollo: 1,10 m.  Incluye perfilería, trabajo en alturas (contempla andamios, kit completo cuerpo entero de trabajo, seguridad en alturas y señalización), así como el acabado en pintura Koraza Pintuco o similar, adhesivo epóxico para juntas, filos, dilataciones y remates,  hacia los extremos. </t>
  </si>
  <si>
    <t>D-19</t>
  </si>
  <si>
    <t xml:space="preserve">APARATOS DE  COCINA Y BAÑOS </t>
  </si>
  <si>
    <t>CA-14</t>
  </si>
  <si>
    <t xml:space="preserve">TOTAL CARPINTERIA MADERA </t>
  </si>
  <si>
    <t>CE-16.2</t>
  </si>
  <si>
    <t>CE-16.4</t>
  </si>
  <si>
    <t>CE-16.6</t>
  </si>
  <si>
    <t>CE-16.7</t>
  </si>
  <si>
    <t>PI-17.1</t>
  </si>
  <si>
    <t>PI-17.3</t>
  </si>
  <si>
    <t>PI-17.4</t>
  </si>
  <si>
    <t>PI-17.12</t>
  </si>
  <si>
    <t>PI-17.17</t>
  </si>
  <si>
    <t xml:space="preserve">TOTAL ESTUCO Y PINTURA </t>
  </si>
  <si>
    <t>OE-18.3</t>
  </si>
  <si>
    <t>OE-18.6</t>
  </si>
  <si>
    <t>OE-18.7</t>
  </si>
  <si>
    <t>OE-18.8</t>
  </si>
  <si>
    <t>OE-18.9</t>
  </si>
  <si>
    <t>OE-18.21</t>
  </si>
  <si>
    <t>D-19.5</t>
  </si>
  <si>
    <t>D-19.6</t>
  </si>
  <si>
    <t>M-1.1</t>
  </si>
  <si>
    <t xml:space="preserve">MAMPOSTERIA </t>
  </si>
  <si>
    <t>M-1.7</t>
  </si>
  <si>
    <t>M-1.8</t>
  </si>
  <si>
    <t>Cambio de piezas de ladrillo a la vista en fachada. Incluye mortero 1:3  y trabajo en alturas (contempla andamios, kit completo cuerpo entero de trabajo, seguridad en alturas y señalización)</t>
  </si>
  <si>
    <t xml:space="preserve">TOTAL MAMPOSTERIA </t>
  </si>
  <si>
    <t xml:space="preserve">COSTOS DIRECTO </t>
  </si>
  <si>
    <t xml:space="preserve">TOTAL </t>
  </si>
  <si>
    <t xml:space="preserve">IMPREVISTOS </t>
  </si>
  <si>
    <t xml:space="preserve">UTILIDAD </t>
  </si>
  <si>
    <t xml:space="preserve">IVA/UTILIDAD </t>
  </si>
  <si>
    <t>CODIGO: ICFE-P6-F26</t>
  </si>
  <si>
    <t>FECHA DE EMISIÓN: 10/08/2019</t>
  </si>
  <si>
    <t>*El registro de Precios de Insumos no tiene en cuenta escalas por volumen de compras ni descuentos por ningún concepto. Como regla general tiene en cuenta el IVA y el valor de transporte. El Interesado debe verificar esta condición con su Proveedor.</t>
  </si>
  <si>
    <t>P-1.80</t>
  </si>
  <si>
    <t>S-6</t>
  </si>
  <si>
    <t>SUMINISTRO E INSTALACIÓN DE TUBERIA BAJANTE AGUA RESIDUALPVC-S 4". Incluye Junta de expansión, abrazaderas de soporte  y accesorios.</t>
  </si>
  <si>
    <t>S-6.1</t>
  </si>
  <si>
    <t>S-6.4</t>
  </si>
  <si>
    <t>S-6.5</t>
  </si>
  <si>
    <t>S-6.6</t>
  </si>
  <si>
    <t>S-6.7</t>
  </si>
  <si>
    <t>S-6.8</t>
  </si>
  <si>
    <t>S-6.9</t>
  </si>
  <si>
    <t>S-6.10</t>
  </si>
  <si>
    <t>S-6.11</t>
  </si>
  <si>
    <t>S-6.12</t>
  </si>
  <si>
    <t>S-6.13</t>
  </si>
  <si>
    <t>S-6.14</t>
  </si>
  <si>
    <t>S-6.19</t>
  </si>
  <si>
    <t>S-6.20</t>
  </si>
  <si>
    <t>S-6.25</t>
  </si>
  <si>
    <t>S-6.26</t>
  </si>
  <si>
    <t>S-6.27</t>
  </si>
  <si>
    <t>S-6.33</t>
  </si>
  <si>
    <t>S-6.34</t>
  </si>
  <si>
    <t>S-6.35</t>
  </si>
  <si>
    <t>G-6.1</t>
  </si>
  <si>
    <t>G-6.2</t>
  </si>
  <si>
    <t>G-6.3</t>
  </si>
  <si>
    <t>G-6.4</t>
  </si>
  <si>
    <t>G-6.5</t>
  </si>
  <si>
    <t>G-6.7</t>
  </si>
  <si>
    <t>G-6.25</t>
  </si>
  <si>
    <t>G-6.35</t>
  </si>
  <si>
    <t>G-6.39</t>
  </si>
  <si>
    <t>CE-7.1</t>
  </si>
  <si>
    <t>CE-7.2</t>
  </si>
  <si>
    <t>TE-7.1</t>
  </si>
  <si>
    <t>TE-7.4</t>
  </si>
  <si>
    <t>TE-7.5</t>
  </si>
  <si>
    <t>TE-7.13</t>
  </si>
  <si>
    <t>TE-7.17</t>
  </si>
  <si>
    <t>TE-7.18</t>
  </si>
  <si>
    <t>LE-7.3</t>
  </si>
  <si>
    <t>LE-7.4</t>
  </si>
  <si>
    <t>AE-7.1</t>
  </si>
  <si>
    <t>PE-7.2</t>
  </si>
  <si>
    <t>PE-7.5</t>
  </si>
  <si>
    <t>EP-7.1</t>
  </si>
  <si>
    <t>EP-7.2</t>
  </si>
  <si>
    <t>CS-7.3</t>
  </si>
  <si>
    <t>CS-7.6</t>
  </si>
  <si>
    <t>CS-7.9</t>
  </si>
  <si>
    <t>CS-7.10</t>
  </si>
  <si>
    <t>CS-7.12</t>
  </si>
  <si>
    <t>CS-7.13</t>
  </si>
  <si>
    <t>TR-7.5</t>
  </si>
  <si>
    <t>TR-7.8</t>
  </si>
  <si>
    <t xml:space="preserve">ESTRUCTURAS EN CONCRETO </t>
  </si>
  <si>
    <t>P-1.81</t>
  </si>
  <si>
    <t>Suministro e instalación de lavaplatos de empotrar. Dimensiones 35 x 50 cm, en acero inoxidable Socoda o similar. Incluye sifón con escudo a pared, canastilla, acoples, sello con silicona antihongos y demás accesorios para su correcta instalación.</t>
  </si>
  <si>
    <t>ALL-6.9</t>
  </si>
  <si>
    <t>ALL-6.4</t>
  </si>
  <si>
    <t>ALL-6.2</t>
  </si>
  <si>
    <t>ALL-6.7</t>
  </si>
  <si>
    <t>ALL-6</t>
  </si>
  <si>
    <t>Suministro e instalación de REGISTRO  1/2" de bola para  gas. Incluye accesorios cobre para la conexión, taparegistro PVC blanco 15 x 15 cm, regate y reparación.</t>
  </si>
  <si>
    <t>Suministro e instalación de Salida para toma monofásica doble tipo GFCI, en tubo conduit PVC de 3/4",3 m promedio con conductores de cobre 2No12 + 1No12 desnudo. Incluye toma GFCI, soportes, cajas y accesorios necesarios para completar la salida.</t>
  </si>
  <si>
    <t>TE-7.20</t>
  </si>
  <si>
    <t>TE-7.21</t>
  </si>
  <si>
    <t>LE-7.6</t>
  </si>
  <si>
    <t>LE-7.7</t>
  </si>
  <si>
    <t>Suministro, montaje y conexión de panel LED circular 6W-120V de sobreponer. Incluye accesorios de conexión y fijación.</t>
  </si>
  <si>
    <t>Panel LED circular 6W-120V  de sobreponer. Incluye accesorios de conexión y fijación.</t>
  </si>
  <si>
    <t>Suministro, montaje y conexión de Luminaria LED exterior, 35W, 120/208V, IP65.  Incluye fotocelda, poste metalico 3m, pedestal y todos los elementos para su funcionamiento.</t>
  </si>
  <si>
    <t>Luminaria LED 35W, 120/208V,  IP65, 4000lm</t>
  </si>
  <si>
    <t xml:space="preserve">Poste metalico 3m x 2".  </t>
  </si>
  <si>
    <t>Pedestal en concreto para luminaria, incluye caja de conexiones</t>
  </si>
  <si>
    <t>TR-7.9</t>
  </si>
  <si>
    <t>Cálculo del sistema de puesta a tierra de acuerdo a los parámetros de la norma IEEE80. Incluye medidas y cálculo de la resistividad del terreno, informes, medida de la resistencia del sistema de puesta a tierra posterior a la construcción.</t>
  </si>
  <si>
    <t>TR-7.10</t>
  </si>
  <si>
    <t>TR-7.11</t>
  </si>
  <si>
    <t>Suministro e instalación de Salida para iluminación exterior en tubo conduit PVC de 1", 15mt promedio con conductores de cobre 2No12 + 1No12T. Incluye regata en piso y resane, empalmes y conexiones, cajas y accesorios necesarios para completar la salida.</t>
  </si>
  <si>
    <t>Tubo Conduit PVC 1" SCH40</t>
  </si>
  <si>
    <t>Tapa Ciega Para Caja 2400 - PVC</t>
  </si>
  <si>
    <t>P-1.86</t>
  </si>
  <si>
    <t>A-5.16</t>
  </si>
  <si>
    <t>E62</t>
  </si>
  <si>
    <t>Suministro e instalación de TENSORES Y TIRANTILLOS ROSCADOS 3/8"SAE 1020. Incluye tuerca, contratuerca, arandelas, anticorrosivo, esmalte y demás accesorios para su correcta instalación.</t>
  </si>
  <si>
    <t>TENSORES Y TIRANTILLOS ROSCADOS 3/8"SAE 1020. Incluye tuerca, contratuerca y arandelas</t>
  </si>
  <si>
    <t>M-1</t>
  </si>
  <si>
    <t>SUMINISTRO E INSTALACION DE  PUNTO DE ANCLAJE TWINFIX CLASSIC PARA 2X M12 INOX ( cod : FLDV057) o similar , de sistema tipo  anclaje permanente Twinfix instalado sobre estructuras de hormigón para el uso por parte de trabajadores en alturas con riesgo de caída. : 1. Ficha técnica de cada uno de sus componentes. (Perno inoxidable, tuerca de seguridad, epóxido a utilizar, anillo de conexión, etc. 2. Protocolo de instalación. 3. Hoja de vida y certificación de los instaladores.4. Prueba de carga no destructiva a 3600 lbs.5.Video de la prueba de cada punto de anclaje. 6.Certificado de calibración del equipo con el cual se hacen las pruebas de carga. 7.Placa de identificación y certificación del punto de anclaje.</t>
  </si>
  <si>
    <t>ESTUFA CHALLENGER Ref. 160497301 o similar. Medidas de Ruteo: (A 56,5CM X P 48,5CM) en Acero Inoxidable.</t>
  </si>
  <si>
    <t>VERSION:</t>
  </si>
  <si>
    <t>P40</t>
  </si>
  <si>
    <t>P42</t>
  </si>
  <si>
    <t>P43</t>
  </si>
  <si>
    <t>P44</t>
  </si>
  <si>
    <t xml:space="preserve">TOTAL ASEO GENERAL </t>
  </si>
  <si>
    <t>ESMALTE SINTETICO Pintulux - Tipo Pintuco o similar. Color según especificación.</t>
  </si>
  <si>
    <t>CALCULO DE CUADRILLAS  -  Año 2020</t>
  </si>
  <si>
    <t>Subsidio Transporte 2020</t>
  </si>
  <si>
    <t>Salario mínimo 2020</t>
  </si>
  <si>
    <t>TR-7</t>
  </si>
  <si>
    <t xml:space="preserve">TRAMITES Y OTRAS ACTIVIDADES </t>
  </si>
  <si>
    <t>EP-7</t>
  </si>
  <si>
    <t>CS-7</t>
  </si>
  <si>
    <t>PE-7</t>
  </si>
  <si>
    <t>AE-7</t>
  </si>
  <si>
    <t>LE-7</t>
  </si>
  <si>
    <t>TE-7</t>
  </si>
  <si>
    <t>CE-7</t>
  </si>
  <si>
    <t>G-6</t>
  </si>
  <si>
    <t xml:space="preserve">RED DE GAS </t>
  </si>
  <si>
    <t>RED DE SUMINISTRO</t>
  </si>
  <si>
    <t xml:space="preserve">TOTAL ACERO Y DEMAS ELEMENTOS METÁLICOS </t>
  </si>
  <si>
    <t>TOTAL RED DE GAS.</t>
  </si>
  <si>
    <t>TOTAL RED DE AGUAS LLUVIAS</t>
  </si>
  <si>
    <t>TOTAL RED SANITARIA</t>
  </si>
  <si>
    <t>TOTAL RED DE SUMINISTRO</t>
  </si>
  <si>
    <t>TOTAL CANALIZACIONES</t>
  </si>
  <si>
    <t>TOTAL TABLEROS Y MEDIDORES</t>
  </si>
  <si>
    <t>TOTAL LUMINARIAS</t>
  </si>
  <si>
    <t>TOTAL ACOMETIDAS, CABLES Y DUCTOS</t>
  </si>
  <si>
    <t>TOTAL SISTEMA PUESTA A TIERRA</t>
  </si>
  <si>
    <t>TOTAL COMUNICACIÓN Y SEÑALES</t>
  </si>
  <si>
    <t>TOTAL TRAMITES Y OTRAS ACTIVIDADES</t>
  </si>
  <si>
    <t xml:space="preserve">TOTAL IMPERMEABILIACIONES Y CUBIERTA </t>
  </si>
  <si>
    <t xml:space="preserve">TOTAL APARATOS DE COCINA Y BAÑOS </t>
  </si>
  <si>
    <t>TOTAL CARPINTERIA METALICA</t>
  </si>
  <si>
    <t>ÁREA m2:</t>
  </si>
  <si>
    <t>VOLQUETA  6 m3, recolección, transporte y disposición final adecuada de residuos de construcción, expansión del material y demolición en lugar autorizado por ente de control. (Incluye copia del vale de ingreso del vehículo, certificado de disposición final emitido por la escombrera).</t>
  </si>
  <si>
    <t>SUB BASE GRANULAR SBG-A, tipo recebo o similar.</t>
  </si>
  <si>
    <t>E72</t>
  </si>
  <si>
    <t>Concreto de 3000 psi. Con grava fina asentamientos 6"</t>
  </si>
  <si>
    <t>B196</t>
  </si>
  <si>
    <t xml:space="preserve">Cemento gris esmaltado </t>
  </si>
  <si>
    <t>A25</t>
  </si>
  <si>
    <t>un/hr</t>
  </si>
  <si>
    <t>EL438</t>
  </si>
  <si>
    <t>Automático de corte 3x30 A - 10kA</t>
  </si>
  <si>
    <t>CIELO RASO SUSPENDIDO DRYWALL R.H.  JUNTA PERDIDA. (Perfilería metálica Cal. 26. Estructura cada 40 cm). Incluye tres (3) manos de pintura antihumedad, filos, dilatación plástica perimetral en "z", perforaciones, lineales y remates. Según diseño.</t>
  </si>
  <si>
    <t>CENEFA MALLA Square Mesh 2.5x7.5 volcan 30.5x30.5 cm,  Tipo Alfa o Similar.</t>
  </si>
  <si>
    <t>Suministro e instalación de Combo Smart Avanti Corona o similar.  Incluye sanitario, lavamanos de pedestal, grifería, incrustaciones  cromados, acoples, masilla de pega,  accesorios desagüe, sifón tipo botella con escudo a pared, sello antihongos, acoples y demás accesorios para su correcta instalación.</t>
  </si>
  <si>
    <t>PI-17.23</t>
  </si>
  <si>
    <t>PI-17.24</t>
  </si>
  <si>
    <t>Desmonte (de forma manual y con equipo de corte y demolición según se requiera) de tubería sanitaria (en bajantes  y demás sitios donde sea necesario). Incluye trasiego vertical y horizontal, cargue y retiro de escombros a botadero autorizado.</t>
  </si>
  <si>
    <t xml:space="preserve">CINTA DE DEMARCACION </t>
  </si>
  <si>
    <t>OE-18.26</t>
  </si>
  <si>
    <t>Y29</t>
  </si>
  <si>
    <t xml:space="preserve">Letra para el nombre del Edificio en bronce. </t>
  </si>
  <si>
    <t>Suministro e instalación de letras para el nombre del Edificio en broce o  similar para metal color según solicitado por el ICFE, incluye  andamio, desmonte, nueva instalación y  todos los materiales necesarios para su correcta instalación.</t>
  </si>
  <si>
    <t xml:space="preserve">PINTURA ACRILICA anti hongo  Pintuco o similar,muros  baños y cocina. Incluye resanes,  filos, lineales y dilataciones. Color según diseño. </t>
  </si>
  <si>
    <t>Elaboración de Columneta en Concreto 3000 PSI con grava fina para confinamiento de mampostería. Incluye formaleta, apuntalamiento y todos los elementos necesarios para la correcta ejecución de la actividad.</t>
  </si>
  <si>
    <t>Elaboración de PLACA CONTRAPISO CONCRETO 3.000 PSI  espesor: 0.10 m. Incluye formaleta, polipropileno, junta de dilatación y juntas de construcción.</t>
  </si>
  <si>
    <t>R15</t>
  </si>
  <si>
    <t xml:space="preserve">nuevo </t>
  </si>
  <si>
    <t>Ventana en aluminio natural  marco y perfilería serie 35 de alumina o similar. Incluye tres naves fijas, montante en persiana de aluminio, y tres  naves proyectantes, alfajía en aluminio, el suministro de todos los accesorios, sellos, empaques, felpas y demas accesorios necesarios para el correcto montaje, así como la silicona que sea requerida para garantizar el correcto sello y perfecta instalación.</t>
  </si>
  <si>
    <t xml:space="preserve">Ventana corredera serie 50 de Alumina o equivalente, acabado anodizado natural, diseño XOOX con alfajía de 11 cm. Conjunto de enganches ENGAN2220 + ENGAN2221, sillar sencillo, ancho de correderas de 40 cm y divisor de nave fija central ADAPT2224, vidrio de acuerdo a especificación y demás accesorios necesarios para el correcto montaje. Silicona de sello perimetral, uso de accesorios y empaques. Anclajes, vidrio y perfilaría bajo cumplimiento de NSR10. </t>
  </si>
  <si>
    <t>Vidrio fijo y rejilla serie superior 50 de Alumina o equivalente, acabado anodizado natural, diseño R/O con alfajía de 11 cm. Perfil de persiana ALN315, divisor fijo horizontal DIVIS2239 y  vidrio de acuerdo a especificación. Silicona de sello perimetral, uso de empaques. Anclajes, vidrio y perfilería bajo cumplimiento de NSR10.</t>
  </si>
  <si>
    <t>Vidrio bienestar o similar  crudo de 5 mm + película sandblasting</t>
  </si>
  <si>
    <t>R16</t>
  </si>
  <si>
    <t>Vidrio fijo y rejilla serie superior 50 de Alumina o equivalente, acabado anodizado natural, diseño RR/O con alfajía de 11 cm. Perfil de persiana ALN315, divisor fijo hotizontal y vertical DIVIS2239 y  vidrio de acuerdo a especificación. Silicona de sello perimetral, uso de empaques. Anclajes, vidrio y perfilería bajo cumplimiento de NSR10</t>
  </si>
  <si>
    <t xml:space="preserve">TOTAL PRELIMINARES </t>
  </si>
  <si>
    <t xml:space="preserve">TOTAL BASES Y RELLENOS </t>
  </si>
  <si>
    <t>ALISTADO Y NIVELACIÓN DE PISOS Mortero 1:4  Impermeabilizado, espesor variable. Incluye lineales, baños, cocinas y patio de ropas.</t>
  </si>
  <si>
    <t>AS-22</t>
  </si>
  <si>
    <t>Suministro e instalación de Cerradura de doble seguridad H Orbit Ref. H 387 Schlage o similar, acabado plateado. Incluye escudo. Entrada principal.</t>
  </si>
  <si>
    <t xml:space="preserve">Suministro e instalación de Estufa, Cubierta en acero inoxidable con niveles antiderramantes.  1 quemador rápido, 2 quemadores semi-rápidos y 1 quemador auxiliar con difusores en aluminio. Panel de controles lateral, parrillas porcelanizadas y Válvulas de Seguridad.  Encendido electrónico incorporado. Dimensiones externas:  58,5 x 43,5 cm.  Medidas de Ruteo: (A 56,5 cm x P 41,5 cm) Tipo CHALLENGER o similar. </t>
  </si>
  <si>
    <t>Resane de Pañete liso y/o rustico 1:3 bajo placa. Incluye resanes, filos, dilataciones y lineales.</t>
  </si>
  <si>
    <t>Suministro e instalación de Anclaje epóxico 1/2". Incluye perforación, adhesivo epóxico, perno,  tuerca y arandela galvanizado SAE 1020, según diseño.</t>
  </si>
  <si>
    <t>A26</t>
  </si>
  <si>
    <t>ACERO SAE 1020. Incluye perno,  tuerca y arande.</t>
  </si>
  <si>
    <t>A-5.19</t>
  </si>
  <si>
    <t>H-6.98</t>
  </si>
  <si>
    <t>Suministro, montaje, armado y figurada de tablero de 12 circuitos, 3 fases, 4 hilos 208/120V. Para areas comunes. Incluye interruptores automáticos (Totalizador industrial y breakers de salida), puerta y chapa. Ver cuadro de cargas.</t>
  </si>
  <si>
    <t>Interruptor de protección automático trifásico industrial totalizador 3X250 A - 30 KA</t>
  </si>
  <si>
    <t>EL443</t>
  </si>
  <si>
    <t xml:space="preserve">Demoliciòn  y reparación en muro (sencillo y doble) para bajantes PVC-S (Ancho máximo: 0,50 m). Incluye 2 cortes paralelos, trasiego vertical y horizontal, cargue y retiro de escombros a botadero autorizado. </t>
  </si>
  <si>
    <t>INSTALACIÓN DE PUNTOS DE GAS 1/2" Tubería cobre tipo L. Estufa u Horno. Incluye tubería (Promedio 1.10 m), accesorios, cortes, roscado, regate y reposición.</t>
  </si>
  <si>
    <t>SUMINISTRO E INSTALACIÓN DE TUBERIA GAS COBRE TIPO L 1/2"  y demás accesorios para su correcta instalación. ( incluye regatas y reparacion, cargue a botadero autorizado).</t>
  </si>
  <si>
    <t>DESMONTE COCINA INTEGRAL EXISTENTE , mueble alto y mueble bajo, meson acero inox. Incluye retiro de pocetas, estufas y campanas extractaoras,anulacion de puntos existentes , cargue y retiro de residuos a botadero autorizado.</t>
  </si>
  <si>
    <t>P-1.95</t>
  </si>
  <si>
    <t>DESMONTE DE VENTANAS Y PUERTA VENTANAS  (Internas y de fachada). Incluye vidrio, rejas y demás elementos, así como el trabajo en alturas (contempla andamios, kit completo cuerpo entero de trabajo y seguridad en alturas), trasiego vertical y horizontal, cargue y retiro de residuos  a botadero autorizado. Edificios hasta 9 pisos de altura.</t>
  </si>
  <si>
    <t>P-1.96</t>
  </si>
  <si>
    <t>DEMOLICIÓN MURO EN BLOQUE DE VIDRIO, espesor variable. Incluye lineales, cortes,  trasiego vertical y horizontal, cargue y retiro de escombros a botadero autorizado.</t>
  </si>
  <si>
    <t>P-1.97</t>
  </si>
  <si>
    <t>P-1.98</t>
  </si>
  <si>
    <t>P-1.99</t>
  </si>
  <si>
    <t>DESMONTE  DE TEJA tipo canaleta 90 de asbesto cemento.  Incluye trabajo en alturas contempla  lineales, ganchos, amarres y todos los elementos de fijación.</t>
  </si>
  <si>
    <t>P-1.100</t>
  </si>
  <si>
    <t>Construcción de Muro en bloque de Arcilla No 5 33* 23*11,5 cms, espesor según diseño.  Incluye lineales, replanteo, gráfil 4 mm, mochetas, antepechos, dinteles, dilataciones, adecuación de vanos de ventanas y puertas, cortes y empalmes a muros existentes.</t>
  </si>
  <si>
    <t>EC-3.32</t>
  </si>
  <si>
    <t xml:space="preserve">RED DESAGUES </t>
  </si>
  <si>
    <t>Suministro e instalación de CERAMICA PARED blanco 30,5 cm x 45 cm Tipo Alfa o Similar. Incluye aditivo premezclado para la pega, boquilla color, win y lineales.</t>
  </si>
  <si>
    <t>ENCHAPE PISO 30,5*45 CM  BLANCO DE ALFA O SIMILAR</t>
  </si>
  <si>
    <t>IE-7.36</t>
  </si>
  <si>
    <t>Suministro e instalación de Salida para iluminación en tubo conduit EMT de 3/4", 6 mt promedio con conductores de cobre 2No12 + 1No12 desnudo. Incluye soportes, caja rawelt y accesorios necesarios para completar la salida.</t>
  </si>
  <si>
    <t>Caja rawelt 5800</t>
  </si>
  <si>
    <t xml:space="preserve">SUPLEMENTO PARA CAJA </t>
  </si>
  <si>
    <t>Armario homologado Codensa 18 cuentas, tipo interior</t>
  </si>
  <si>
    <t>EL456</t>
  </si>
  <si>
    <t>Suministro, montaje, anclaje y conexión de armario de medidores para 18 cuentas. Incluye totalizador, interruptores automáticos de salida, barrajes y accesorios, norma AE308. Ver especificaciones y diagrama unifilar.</t>
  </si>
  <si>
    <t>Suministro y tendido de acometida trifásica en conductores de cobre 3F No. 8 + 1N No. 8 + 1T No. 10 THHN, por Tubería 1Ø1" EMT.</t>
  </si>
  <si>
    <t>LE-7.8</t>
  </si>
  <si>
    <t>EL457</t>
  </si>
  <si>
    <t>EL458</t>
  </si>
  <si>
    <t>EL459</t>
  </si>
  <si>
    <t>EL460</t>
  </si>
  <si>
    <t>EL461</t>
  </si>
  <si>
    <t>EL462</t>
  </si>
  <si>
    <t>EL463</t>
  </si>
  <si>
    <t>Terminal EMT1"</t>
  </si>
  <si>
    <t>LE-7.9</t>
  </si>
  <si>
    <t>LE-7.10</t>
  </si>
  <si>
    <t>Suministro y tendido de acometida en conductores de cobre 1X8 + 1X8 + 1X10T THHN, por Tubería 1Ø1" EMT.</t>
  </si>
  <si>
    <t>Suministro, montaje y conexión de LUMINARIA HERMETICA LED 1X18W 120V,   1600 lumen. Incluye  accesorios de fijación y conexión.</t>
  </si>
  <si>
    <t xml:space="preserve">Bombillo LED 12W 120 V </t>
  </si>
  <si>
    <t>Suministro, montaje y conexión de luminaria tipo tortuga  LED 12 W , accesorios de fijación y conexión.</t>
  </si>
  <si>
    <t>Suministro e instalación de Salida para iluminación Reflector LED 35W, en tubo conduit EMT de 3/4", 11 mt promedio con conductores de cobre 2No12 + 1No12 desnudo. Incluye Reflector IP65, fotocelda, soportes, caja rawelt y accesorios necesarios para completar la salida.</t>
  </si>
  <si>
    <t>Reflector LED IP65 35W - 120V</t>
  </si>
  <si>
    <t>AE-7.14</t>
  </si>
  <si>
    <t>AE-7.15</t>
  </si>
  <si>
    <t>AE-7.16</t>
  </si>
  <si>
    <t>AE-7.17</t>
  </si>
  <si>
    <t>Suministro y montaje de caja de paso metálica 40 x 40 x 20 cm, incluye accesorios de instalacion.</t>
  </si>
  <si>
    <t>Caja metálica 40 x 40 x 20 cm</t>
  </si>
  <si>
    <t>Suministro y montaje de caja de paso metálica 60 x 60 x 20 cm, incluye accesorios de instalacion.</t>
  </si>
  <si>
    <t>Caja metálica 60 x 60 x 20 cm</t>
  </si>
  <si>
    <t>CS-7.19</t>
  </si>
  <si>
    <t>CS-7.20</t>
  </si>
  <si>
    <t>CS-7.21</t>
  </si>
  <si>
    <t>CS-7.22</t>
  </si>
  <si>
    <t>Suministro e instalación de tubería  a la vista Ø2" EMT. Incluye accesorios.</t>
  </si>
  <si>
    <t>Adaptador EMT  2"</t>
  </si>
  <si>
    <t>Suministro e instalación de tubería  a la vista Ø1" EMT. Incluye accesorios.</t>
  </si>
  <si>
    <t>Suministro, montaje y configuración de fuente y consola para citofonía - 40 puntos.</t>
  </si>
  <si>
    <t>Fuente y consola para citofonía - 40 puntos.</t>
  </si>
  <si>
    <t>EP-7.6</t>
  </si>
  <si>
    <t>Salida para TV en tubo conduit PVC de 3/4", 8 m promedio. Incluye toma y accesorios para completar la salida hasta caja de distribución de piso.</t>
  </si>
  <si>
    <t>Salida para citófono en tubo conduit PVC de 3/4" y cable telefónico de 2 pares, 10 m promedio cableado hasta caja strip de piso. Incluye toma y accesorios para completar salida.</t>
  </si>
  <si>
    <t>B199</t>
  </si>
  <si>
    <t xml:space="preserve">MORTERO TIPO M  17,5 mpa </t>
  </si>
  <si>
    <t>SUMINISTRO Y COLOCACIÓN DE MORTERO TIPO M e=4 cm, f´c=17.5 Mpa reparacion de fisuras en muros de mamposteria, Incluye grafil de acuerdo con diseño</t>
  </si>
  <si>
    <t>Suministro e instalación de calentador de paso a gas de 10 litros tiro forzado con potencia regulable, encendido automático, con ducto en acero al exterior (incluido en el empaque), dispositivo sensor de llama, válvula de alivio de sobrepresión del agua, motor para la extracción de humos, tensión de alimentación 120/V/60HZ, protector de sobre voltaje, control de sobrecalentamiento, interruptor de apagado total, diseño compacto. Caudal de agua 16 l/min. Dimensiones aproximadas: frente 0,35* altura 0,67 * profundidad 0,24m. Challenger o similar. Incluye cheque, válvulas y demás accesorios de conexión.</t>
  </si>
  <si>
    <t>O08</t>
  </si>
  <si>
    <t>Calentador de paso a gas de 10 litros tiro forzado con potencia regulable, encendido automático, con ducto en acero al exterior (incluido en el empaque), dispositivo sensor de llama, válvula de alivio de sobrepresión del agua, motor para la extracción de humos, tensión de alimentación 120/V/60HZ, protector de sobre voltaje, control de sobrecalentamiento, interruptor de apagado total, diseño compacto. Caudal de agua 16 l/min. Dimensiones aproximadas: frente 0,35* altura 0,67 * profundidad 0,24m. Challenger o similar</t>
  </si>
  <si>
    <t>B200</t>
  </si>
  <si>
    <t>Abrazadera 6"</t>
  </si>
  <si>
    <t>Suministro e instalación de tuberia  Aguas lluvias PVC-S 6" Incluye accesorios (codo y unión) y soportes de fijación a muro.</t>
  </si>
  <si>
    <t>CONEXION A RED DE GAS COBRE TIPO L  1/2". Incluye instalación, universal, accesorios y demás elementos necesarios para su correcto funcionamiento.</t>
  </si>
  <si>
    <t>IH510</t>
  </si>
  <si>
    <t>UNION UNIVERSAL DE COBRE 1/2"</t>
  </si>
  <si>
    <t>CB-9.25</t>
  </si>
  <si>
    <t>CB-9.27</t>
  </si>
  <si>
    <t xml:space="preserve">Impermeabilizacion placas de primer piso con manto asfaltico de 3 mm, incluye sellado de fisuras y dilataciones, preparacion general de superficie y puente de adherencia.  </t>
  </si>
  <si>
    <t>K12</t>
  </si>
  <si>
    <t>AP-11.44</t>
  </si>
  <si>
    <t xml:space="preserve">Suministro e instalación acabdo escalera (huella y contrahuella ) con piso tablon tradiccion de alfagres  30 x 30 cm o similar. Incluye boquilla, aditivo premezclado para pega, dilataciones y lineales. Según diseño.                                                            </t>
  </si>
  <si>
    <t xml:space="preserve">Suministro e instalacion de  guardaescoba en gravilla mediacaña </t>
  </si>
  <si>
    <t>AP-11.45</t>
  </si>
  <si>
    <t>MM-04. Suministro e instalación de conjunto de  tres repisas flotantes  color wengue para hall apartamento. Largos entre  53 y 75 cm, anchos entre 28 y 50cm y Espesor: 4 cm. Incluye elementos de fijación y soportes</t>
  </si>
  <si>
    <t>Q46</t>
  </si>
  <si>
    <t>Q47</t>
  </si>
  <si>
    <t>Q48</t>
  </si>
  <si>
    <t>Q49</t>
  </si>
  <si>
    <t>Q50</t>
  </si>
  <si>
    <t>Q51</t>
  </si>
  <si>
    <t>Q52</t>
  </si>
  <si>
    <t>Q53</t>
  </si>
  <si>
    <t xml:space="preserve">Closet de alcobas. Acabado melamina color wengue con canto PVC 15 mm, puertas con bisagras telescópicas, cajones, tubos lisos cromados, zócalo en melamina del color de las puertas, manijas planas de sobreponer en acero inoxidable, entrepaños en melamina color wengue. </t>
  </si>
  <si>
    <t>Suministro e instalación  Cocina Integral. Mueble Alto (0,6 x 0,40 m),  Mueble bajo (0,80 x 0,60 m), con frentes (contempla puertas batientes y cajoneras) en madecor 15 mm color wengue con canto y zurrón en formica del mismo color  19 mm. Incluye bisagras, platillero, portavasos, correderas de extracción, manijas de sobreponer en acero inoxidable, salpicadero de 5 cm, reengruese de 2 cm, zócalo de 15 cm y  mesón en granito Guayabita Tay o similar (incluye ruteo para instalación de estufa, grifería y poceta), y todos los elementos necesarios para su correcta instalación y funcionamiento. Verificar medidas en obra.</t>
  </si>
  <si>
    <t xml:space="preserve">Puerta entamborada tipo  Madecentro o similar,  medidas verificadas en sitio, marco metálico y cargue del mismo,  acabado color wengue , acabado de la hoja: melamina color wengue , tope resorte 2 3/4". Baños y Alcobas. </t>
  </si>
  <si>
    <t>Cocina,  Mueble Alto (0,6 x 0,40 m) mueble bajo   (0,80 x 0,50 m), con frentes (contempla puertas batientes) en madecor 15 mm color wengue con canto y zurrón en formica del mismo color  19 mm. Incluye bisagras, manijas de sobreponer en acero inoxidable, salpicadero de 5 cm, reengruese de 2 cm, zócalo de 15 cm.</t>
  </si>
  <si>
    <t>Cocina Integral. Mueble Alto (0,6 x 0,40 m),  Mueble bajo (0,80 x 0,60 m), con frentes (contempla puertas batientes y cajoneras) en madecor 15 mm color wengue con canto y zurrón en formica del mismo color  19 mm. Incluye bisagras, platillero, portavasos, correderas de extracción, manijas de sobreponer en acero inoxidable, salpicadero de 5 cm, reengruese de 2 cm, zócalo de 15 cm y  mesón en granito Guayabita Tay o similar (incluye ruteo para instalación de estufa, grifería y poceta).</t>
  </si>
  <si>
    <t>Mueble de cocina 0,4x0,35x0,85m en madecor 15 mm color wengue con canto y zurrón en formica del mismo color  19 mm. Incluye bisagras, manijas de sobreponer en acero inoxidable, y 4 patas en acero inoxidable</t>
  </si>
  <si>
    <t>Mueble de baño flotado 0,2x0,5x0,7m en madecor 15 mm color wengue con canto y zurrón en formica del mismo color  19 mm. Incluye bisagras, manijas de sobreponer en acero inoxidable</t>
  </si>
  <si>
    <t xml:space="preserve">Conjunto de  tres repisas flotantes  color wengue para hall apartamento. Largos entre  53 y 75 cm, anchos entre 28 y 50cm y Espesor: 4 cm. </t>
  </si>
  <si>
    <t>CA-14.48</t>
  </si>
  <si>
    <t>CA-14.49</t>
  </si>
  <si>
    <t>CA-14.50</t>
  </si>
  <si>
    <t>CA-14.51</t>
  </si>
  <si>
    <t>CA-14.52</t>
  </si>
  <si>
    <t>CA-14.53</t>
  </si>
  <si>
    <t>CA-14.54</t>
  </si>
  <si>
    <t>CA-14.55</t>
  </si>
  <si>
    <t>Suministro e instalación muebles de cocina,  Mueble Alto (0,6 x 0,40 m) mueble bajo   (0,80 x 0,50 m), con frentes (contempla puertas batientes) en madecor 15 mm color wengue con canto y zurrón en formica del mismo color  19 mm. Incluye bisagras, manijas de sobreponer en acero inoxidable, salpicadero de 5 cm, reengruese de 2 cm, zócalo de 15 cm y  mesón en granito Guayabita Tay o similar , y todos los elementos necesarios para su correcta instalación y funcionamiento. Verificar medidas en obra.</t>
  </si>
  <si>
    <t xml:space="preserve"> Suministro e instalación de puerta entamborada tipo  Madecentro o similar,  medidas verificadas en sitio, marco metálico y cargue del mismo,  acabado color wengue , acabado de la hoja: melamina color wengue , tope resorte 2 3/4". Baños y Alcobas. </t>
  </si>
  <si>
    <t>Z74</t>
  </si>
  <si>
    <t>MANO DE OBRA PINTURA (marcos puertas).</t>
  </si>
  <si>
    <t xml:space="preserve"> Suministro e instalacion mueble de cocina 0,4x0,35x0,85m en madecor 15 mm color wengue con canto y zurrón en formica del mismo color  19 mm. Incluye bisagras, manijas de sobreponer en acero inoxidable, y 4 patas en acero inoxidable</t>
  </si>
  <si>
    <t>Suministro e instalación mueble de baño flotado 0,2x0,5x0,7m en madecor 15 mm color wengue con canto y zurrón en formica del mismo color  19 mm. Incluye bisagras, manijas de sobreponer en acero inoxidable</t>
  </si>
  <si>
    <t>CAM-1</t>
  </si>
  <si>
    <t xml:space="preserve">INSTALACION DE CIRCUITO TELEVISION Y CAMARAS </t>
  </si>
  <si>
    <t>CAM-1.1</t>
  </si>
  <si>
    <t>Suministro e instalación salida para cámaras en tubería EMT DE ¾ promedio 15 incluye ( Jack RJ45 , caja octagonal tipo rawell, cable utp cat 6 , cable dúplex, tubería EMT, uniones EMT, face plate sencillo.</t>
  </si>
  <si>
    <t>EL464</t>
  </si>
  <si>
    <t>EL465</t>
  </si>
  <si>
    <t>EL466</t>
  </si>
  <si>
    <t>EL467</t>
  </si>
  <si>
    <t>EL468</t>
  </si>
  <si>
    <t>EL469</t>
  </si>
  <si>
    <t>EL470</t>
  </si>
  <si>
    <t>EL471</t>
  </si>
  <si>
    <t>EL472</t>
  </si>
  <si>
    <t>EL473</t>
  </si>
  <si>
    <t>EL474</t>
  </si>
  <si>
    <t>Jack RJ45</t>
  </si>
  <si>
    <t xml:space="preserve">Caja octagonal tipo rawell </t>
  </si>
  <si>
    <t>Cable utp cat 6</t>
  </si>
  <si>
    <t>Cable duplex</t>
  </si>
  <si>
    <t xml:space="preserve">Face plate sencillo </t>
  </si>
  <si>
    <t>SUMINISTRO E INSTALACION XVR 16 CH TURBO AHD/TVI/DH, 1 SATA 4 TB, eSATA, HDMI/VGA, H.264, 1 AUDIO, HDMI/VGA,   RED 10/100/1000, RS-232, RS-485, 3 USB, ALARM IN/OUT 16/8, NO REQUIERE IP FIJA, MARCA HIKVISION.</t>
  </si>
  <si>
    <t>XVR 16 CH TURBO AHD/TVI/DH, 1 SATA 4 TB, eSATA, HDMI/VGA, H.264, 1 AUDIO, HDMI/VGA,   RED 10/100/1000, RS-232, RS-485, 3 USB, ALARM IN/OUT 16/8, NO REQUIERE IP FIJA, MARCA HIKVISION.</t>
  </si>
  <si>
    <t>CAM-1.2</t>
  </si>
  <si>
    <t>CAM-1.3</t>
  </si>
  <si>
    <t>CAM-1.4</t>
  </si>
  <si>
    <t>CAM-1.5</t>
  </si>
  <si>
    <t>CAM-1.6</t>
  </si>
  <si>
    <t>CAM-1.7</t>
  </si>
  <si>
    <t>CAM-1.8</t>
  </si>
  <si>
    <t>SUMINISTRO E INSTALACION DE DISCO DURO DE 3 TERABYTE, TIPO SATA</t>
  </si>
  <si>
    <t>DISCO DURO DE 3 TERABYTE, TIPO SATA</t>
  </si>
  <si>
    <t>SUMINISTRO E INSTALACION CAMARA IP TIPO DOMO 1/2.8 CMOS, 1,4MP, 25X, 3D-DNR-WDR, H265, IP66, 12VDC, MARCA HIKVISION.</t>
  </si>
  <si>
    <t xml:space="preserve"> CAMARA IP TIPO DOMO 1/2.8 CMOS, 1,4MP, 25X, 3D-DNR-WDR, H265, IP66, 12VDC, MARCA HIKVISION.</t>
  </si>
  <si>
    <t>Suministro e instalacion salida para camaras en tuberia PVC DE 3/4 PROMEDIO 6M incluye: (jack RJ45, caja octagonal tipo rawell, cable utp catg , cable duplex, terminales, face plate sencillo</t>
  </si>
  <si>
    <t>SUMINISTRO E INSTALACION DE SWITCH CISCO SF30024PP 24PORT 100/1000 POE ADMINISTRABLE SWITCH WGIG UPLINKS</t>
  </si>
  <si>
    <t>SWITCH CISCO SF30024PP 24PORT 100/1000 POE ADMINISTRABLE SWITCH WGIG UPLINKS</t>
  </si>
  <si>
    <t xml:space="preserve">SUMINISTRO E INSTALACION DE PACH PANEL DE 24 PUESTOS CTG6 </t>
  </si>
  <si>
    <t xml:space="preserve">PACH PANEL DE 24 PUESTOS CTG6 </t>
  </si>
  <si>
    <t xml:space="preserve">SUMINISTRO E INSTALACION DE GABINETE CERRADO PARA ALVERGAR EQUIPOS </t>
  </si>
  <si>
    <t xml:space="preserve">GABINETE CERRADO PARA ALVERGAR EQUIPOS </t>
  </si>
  <si>
    <t xml:space="preserve">Suministro  y tendido de acometida red de camaras con  CLABLE UTP CATG, CABLE DUPLEX </t>
  </si>
  <si>
    <t>AP-11.46</t>
  </si>
  <si>
    <t xml:space="preserve">Pulida y brillada piso en granito existente en zonas comunes, incluye destroncada, retape de porosidades, reemplazo de perfiles o pirlanes, sellos, juntas de cosntruccion y/o dilatacion y lineales </t>
  </si>
  <si>
    <t>B201</t>
  </si>
  <si>
    <t>B202</t>
  </si>
  <si>
    <t>B203</t>
  </si>
  <si>
    <t>B205</t>
  </si>
  <si>
    <t>B206</t>
  </si>
  <si>
    <t>B207</t>
  </si>
  <si>
    <t>B208</t>
  </si>
  <si>
    <t>B209</t>
  </si>
  <si>
    <t xml:space="preserve">Granito piso </t>
  </si>
  <si>
    <t xml:space="preserve">Ins </t>
  </si>
  <si>
    <t>Marmolina blanca</t>
  </si>
  <si>
    <t xml:space="preserve">Mineral según color </t>
  </si>
  <si>
    <t>F41</t>
  </si>
  <si>
    <t xml:space="preserve">Pulidora de piso </t>
  </si>
  <si>
    <t xml:space="preserve">dia </t>
  </si>
  <si>
    <t>AP-11.47</t>
  </si>
  <si>
    <t xml:space="preserve">Pulida y brillada piso en granito existentes en escaleras, incluye huellas, contrahuellas, gualderas, guardaescobas, y todaq superficie con el mismo acabado ubicada en la escaleras, destroncada, retape, de porosidades, reemplazo de perfiles o perfiles o pirlanes, sellos, juntas de construccion y/o dilatacion y lineales </t>
  </si>
  <si>
    <t>CM-15.48</t>
  </si>
  <si>
    <t>P51</t>
  </si>
  <si>
    <t>P52</t>
  </si>
  <si>
    <t>P53</t>
  </si>
  <si>
    <t>P55</t>
  </si>
  <si>
    <t>P56</t>
  </si>
  <si>
    <t>P57</t>
  </si>
  <si>
    <t>Puerta ventana proyectante en aluminio natural  marco y perfilería serie 35 de alumina o similar, alfajía en aluminio, suministro de todos los accesorios, sellos, empaques, felpas y demas accesorios necesarios para el correcto montaje, así como la silicona que sea requerida para garantizar el correcto sello y perfecta instalación</t>
  </si>
  <si>
    <t>p48</t>
  </si>
  <si>
    <t>R17</t>
  </si>
  <si>
    <t xml:space="preserve">Vidrio incoloro de 8mm sandblasting </t>
  </si>
  <si>
    <t>Vidrio bien de 5 mm</t>
  </si>
  <si>
    <t>Suministro e instalación de rejilla tipo persiana fija  en aluminio natural  marco y perfilería serie 35 de alumina o similar, alfajía en aluminio, suministro de todos los accesorios, sellos, empaques, felpas y demas accesorios necesarios para el correcto montaje, así como la silicona que sea requerida para garantizar el correcto sello y perfecta instalación. Contempla trabajo en alturas, trasiego horizontal y vertical. Según diseño entregado por el ICFE</t>
  </si>
  <si>
    <t>Rejilla tipo persiana fija  en aluminio natural  marco y perfilería serie 35 de alumina o similar, alfajía en aluminio, suministro de todos los accesorios, sellos, empaques, felpas y demas accesorios necesarios para el correcto montaje, así como la silicona que sea requerida para garantizar el correcto sello y perfecta instalación. Contempla trabajo en alturas, trasiego horizontal y vertical.</t>
  </si>
  <si>
    <t>CM-15.49</t>
  </si>
  <si>
    <t>CM-15.50</t>
  </si>
  <si>
    <t>CM-15.51</t>
  </si>
  <si>
    <t>CM-15.52</t>
  </si>
  <si>
    <t>CM-15.53</t>
  </si>
  <si>
    <t>Mantenimiento de BARANDA EN METAL Y MADERA en circulaciones, escaleras y otros (elementos verticales y horizontales). Incluye corte, desmonte y reposición de  secciones corroídas o deterioradas, reposición y/o refuerzo de fijaciones existentes, intervención de muro, piso o placa para anclajes, morteros o concretos de reparación para lleno de anclaje, soldadura west arco o similar, remoción de acabado existente, resanes o curado de imperfecciones, pulida de superficie,  anticorrosivo, acabado en esmalte Pintulux o similar, desmonte y reinstalación de piezas de madera, restauración de las mismas y acabado en laca transparente, y todos los elementos e insumos necesarios para su correcto funcionamiento.</t>
  </si>
  <si>
    <t xml:space="preserve">Suministro e instalación  de puerta metálica acceso principal entamborada lisa Cal. 18  medidas verificadas en sitio,  Incluye sencillos y dobles  marco metálico, pintura electroestática  color wengue o similar y todos los materiales necesarios para su correcta instalación y funcionamiento, dilatación central , graduación según desarrollo. </t>
  </si>
  <si>
    <t>Suministro e instalación Puerta Acceso Edificio, dos puertas batientes Incluye cabezal en aluminio, perfilería tipo pesado, vidrio templado 8 mm + manijas dobles tipo roma o similar de 60 cm en aluminio, cierra puerta, cerradura central Yale o similar, soportes en aluminio y demás elementos necesarios para su correcto funcionamiento. Dimensiones =1,8 X 2,15 m. Según diseño entregado por el ICFE. Verificar medidas en obra.</t>
  </si>
  <si>
    <t xml:space="preserve">Puerta Acceso Edificio, dos puertas batientes Incluye cabezal en aluminio, perfilería tipo pesado, vidrio templado 8 mm + manijas dobles tipo roma o similar de 60 cm en aluminio, cierra puerta, cerradura central Yale o similar, soportes en aluminio y demás elementos necesarios para su correcto funcionamiento. Dimensiones =1,8 X 2,15 m. </t>
  </si>
  <si>
    <t xml:space="preserve">Suministro e instalación de Puerta  metálica (una hoja) en persiana  puerta y marco en lamina calibre 18, persiana fija en lamina Cold Rolled acabado con pintura color negro semi mate, mortero para cargue , Sikaflex  o similar y accesorios de instalación. Medidas: Altura=hasta 2,20m x Ancho= Hasta 1,10m. </t>
  </si>
  <si>
    <t xml:space="preserve">Puerta  metálica (una hoja) en persiana  puerta y marco en lamina calibre 18, persiana fija en lamina Cold Rolled acabado con pintura color negro semi mate, mortero para cargue , Sikaflex  o similar y accesorios de instalación. Medidas: Altura=hasta 2,20m x Ancho= Hasta 1,10m. </t>
  </si>
  <si>
    <t xml:space="preserve">Suministro e instalación de Puerta  metálica doble hoja en persiana , puerta y marco en lamina calibre 18, persiana fija en lamina Cold Rolled acabado con pintura color negro semi mate, mortero para cargue , Sikaflex  o similar y accesorios de instalación. Medidas: Altura=hasta 2,40m x Ancho= Hasta 1,20m. </t>
  </si>
  <si>
    <t>Mantenimiento de puerta metálica parqueaderos, incluye corte, desmonte y reposición de  secciones corroídas o deterioradas, reposición y/o refuerzo  existentes, soldadura, remoción de acabado existente, resanes o curado de imperfecciones, pulida de superficie e incluye marcos,  anticorrosivo, acabado en esmalte Pintulux o similar y todos los elementos e insumos necesarios para su correcto funcionamiento.</t>
  </si>
  <si>
    <t>CM-15.54</t>
  </si>
  <si>
    <t>CM-15.55</t>
  </si>
  <si>
    <t>CM-15.56</t>
  </si>
  <si>
    <t>Mantenimiento de PASAMANOS EN METAL   balcones, terrazas y otros (elementos verticales y horizontales). Incluye corte, desmonte y reposición de  secciones corroídas o deterioradas, reposición y/o refuerzo de fijaciones existentes, intervención de muro, piso o placa para anclajes, morteros o concretos de reparación para lleno de anclaje, soldadura west arco o similar, remoción de acabado existente, resanes o curado de imperfecciones, pulida de superficie,  anticorrosivo, acabado en esmalte Pintulux o similar,  todos los elementos e insumos necesarios para su correcto funcionamiento.</t>
  </si>
  <si>
    <t>Suministro e instalacion puerta batiente en aluminio color natural, vidrio incoloro 8mm, ancho entre 80-100 cm, incluye manija tipo pomo y cerrojo de seguridad</t>
  </si>
  <si>
    <t>Puerta batiente en aluminio color natural, vidrio incoloro 8mm, ancho entre 80-100 cm, incluye manija tipo pomo y cerrojo de seguridad</t>
  </si>
  <si>
    <t xml:space="preserve">Suministro e instalación de Puerta corta fuego, en cuarto eléctrico con chapa certificada antipánico calibre 16 con cierrapuertas certificada </t>
  </si>
  <si>
    <t xml:space="preserve">Puerta corta fuego, en cuarto eléctrico con chapa certificada antipánico calibre 16 con cierrapuertas certificada </t>
  </si>
  <si>
    <t>Mantenimiento gabinetes contraincendios, incluye ajuste de bisagras y/o pistones, resanes de superficies corroídas, anticorrosivo, acabado en esmalte color rojo, cambio de cerrojo.</t>
  </si>
  <si>
    <t>Mantenimiento gabinetes contraincendios, incluye ajuste de bisagras y/o pistones, resanes de superficies corroídas</t>
  </si>
  <si>
    <t>D-19.11</t>
  </si>
  <si>
    <t>Pintura de señalización de trafico peligroso, amarillo y negra para columnas, bordillos, sardineles, pisos.</t>
  </si>
  <si>
    <t>D-19.13</t>
  </si>
  <si>
    <t>D-19.14</t>
  </si>
  <si>
    <t>D-19.15</t>
  </si>
  <si>
    <t>SUMINISTRO DE KIT DERRAME 30 GALONES ABSORBENTES INCLUYE (4 ALMOHADILLA ADSORBENTE (25CM* 25 CM 4 BARRERA ADSORBENTE 3 PULGADAS * 1,20 M DE LARGO 1 BARRERA ADSORBENTE 5 PULGADAS * 3 M DE LARGO 2 KILOGRAMOS DE MATERIAL ADSORBENTE BIODEGRADABLE CLEAN SORB 30 PAÑOS ABSORBENTES DE 40CM * 50CM (2MM)   ELEMENTOS DE PROTECCIÓN 1 RESPIRADOR DOBLE CARTUCHO PARA VAPORES ORGÁNICOS ECONÓMICOS1 PAR DE GUANTES DE NITRILO 1 MONOGAFAS 1 CHALECO REFLECTIVO   ELEMENTOS INDUSTRIALES PAR ALMACENAMIENTO Y TAPONAMIENTO  10 BOLSA ROJAS - TIPO INDUSTRIAL 1 MARTILLO DE MADERA CON PUNTA DE GOMA 
1 MASILLA EPÓXICA DE 100 GRAMOS 1 PAQUETE DE CALAJANES DE MADERA - 4 CALAJANES  1 CINTA DE SEGURIDAD *50 METROS 
1 PALA ANTICHISPA 1,13M COLOR NEGRA 1 LITRO DE DESENGRASANTE BIODEGRADABLE SIMPLE GREEN 1 LINTERNA ANTICHISPA RECARGABLE 1 INSTRUCTIVO PARA DERRAMES 1 TULA NARANJA PARA PORTAR EL KIT I CANECA DE 18 GAL)</t>
  </si>
  <si>
    <t xml:space="preserve">Suministro e instalación de anillo en estructura metálica para el ascensor en perfiles  estructurales  tipo C en C8”X11.5 con Platinas con perforaciones, Perno de ½ con fijación epóxica , Perno de 3/8 con fijación epóxica </t>
  </si>
  <si>
    <t xml:space="preserve">Estructura metálica para el ascensor en perfiles  estructurales  tipo C en C8”X11.5 con Platinas con perforaciones, Perno de ½ con fijación epóxica , Perno de 3/8 con fijación epóxica </t>
  </si>
  <si>
    <t>Suministro e instalación de Lamina corrugada de 1.20m X 2.40m, Viga IP de 205 y Ángulos de 1/4 x 2"</t>
  </si>
  <si>
    <t>Viga ip de 205</t>
  </si>
  <si>
    <t>Angulos 1/4 x 2 "</t>
  </si>
  <si>
    <t>Lamina corrugada de 1.20m X 2.40m,</t>
  </si>
  <si>
    <t>OE-18.27</t>
  </si>
  <si>
    <t>OE-18.28</t>
  </si>
  <si>
    <t>OE-18.29</t>
  </si>
  <si>
    <t>OE-18.30</t>
  </si>
  <si>
    <t>OE-18.31</t>
  </si>
  <si>
    <t xml:space="preserve">Mantenimiento de cerramiento en malla eslabonada incluye anticorrosivo, acabado en esmalte Pintulux o similar </t>
  </si>
  <si>
    <t xml:space="preserve">SUMINISTRO E INSTALACIÓN DE BANCA RECTANGULAR DE 1,6X,42X,40  COLOR GRIS </t>
  </si>
  <si>
    <t>T23</t>
  </si>
  <si>
    <t>BANCA RECTANGULAR DE 1,60 X 0,42 0,40</t>
  </si>
  <si>
    <t>SUMINISTRO E INSTALACIÓN DE 180 PICHÓN ROJO BIG, 240 GUINEA COLORES SURTIDOS, 360 DURANTA AMARILLA, 20 PLANTAS EXÓTICAS, 30 BULTOS DE PAYAN DE BLANCO, 50 HORTENSIAS HOLANDESAS, 120 PLANTAS FOLLAJE SURTIDO, 6 PALMAS SIKA, 60 TIERRA NEGRA ABONADA PARA SIEMBRA, 1 FERTILIZANTES PARA JARDINES</t>
  </si>
  <si>
    <t>T24</t>
  </si>
  <si>
    <t xml:space="preserve">Poda de arboles retiro de material vegetativo sobrante </t>
  </si>
  <si>
    <t>Suministro e instalación de  Escalera de gato en tubería agua negra 3/4" tipo colmena o similar. Incluye trabajo y seguridad en alturas, pasamanos, fijaciones, acabado en esmalte color negro semimate Pintulux o similar y protección y cubierta . Salida a cubierta.</t>
  </si>
  <si>
    <t>DEMOLICIÓN ENCHAPE Y ALISTADO DE PISOS (en todos los materiales existentes). Incluye lineales, demolición de bordillos, guardaescoba y demás acabados existentes en piso, así como el trasiego vertical y horizontal, cargue y retiro de escombros a botadero autorizado, segun normatividad ambiental.</t>
  </si>
  <si>
    <t>Demolición de manto y alistado existentes en cubierta y canales de desagüe. Incluye lineales, filos, dilataciones, desmonte de rejillas, procedimiento y herramientas adecuadas para conservar estructura, trasiego vertical y horizontal, cargue y retiro de residuos  a botadero autorizado, segun normativa ambiental.</t>
  </si>
  <si>
    <t xml:space="preserve">Suministro e instalación de rejilla plástica anti cucarachas 3"x 2", con sosco. </t>
  </si>
  <si>
    <t>TOTAL ESTRUCTURAS EN CONCRETO</t>
  </si>
  <si>
    <t>H-6.110</t>
  </si>
  <si>
    <t>ALL-6.25</t>
  </si>
  <si>
    <t>G-6.66</t>
  </si>
  <si>
    <t>CAM-1.9</t>
  </si>
  <si>
    <t>AP-11.48</t>
  </si>
  <si>
    <t>CM-15.57</t>
  </si>
  <si>
    <t>CM-15.58</t>
  </si>
  <si>
    <t>Z75</t>
  </si>
  <si>
    <t>Viguetas o cintas en concreto de 3000 PSI con grava fina, para confinamiento.</t>
  </si>
  <si>
    <t>Elementos de seguridad en alturas, señalización cuerpo entero de trabajo. Andamios, Incluye kit completo (arnés, línea de vida, argollas y todos los elementos necesarios para realizar la actividad).</t>
  </si>
  <si>
    <t>MANO DE OBRA 2 Trabajadores oficiales certificados en altura. Incluye kit completo (arnés, línea de vida, argollas y todos los elementos necesarios para realizar la actividad) cuerpo entero de trabajo, seguridad en alturas y señalización, andamios.</t>
  </si>
  <si>
    <t>REPISA ORDINARIO 8 cm *4 cm * 3 M</t>
  </si>
  <si>
    <t>ms</t>
  </si>
  <si>
    <t xml:space="preserve">Igasol Cubierta o similar para sello de impermeabilización. Incluye insumos complementarios </t>
  </si>
  <si>
    <t>ACABADOS  DE PISO Y PARED</t>
  </si>
  <si>
    <t>B217</t>
  </si>
  <si>
    <t>CERCO ORDINARIO X 3 M</t>
  </si>
  <si>
    <t xml:space="preserve">TABLA BURRA 30 cm * 2.5 cm * 3 m </t>
  </si>
  <si>
    <t>Sub base granular SBG-A. Suministro, transporte, colocación y compactación según normas INVIAS</t>
  </si>
  <si>
    <t>AS-22.4</t>
  </si>
  <si>
    <t>Aseo General durante y a la entrega de la obra. ( incluye trasiego horizontal y vertical, retiro de escombros a botadero autorizado.)</t>
  </si>
  <si>
    <t>EC-3.48</t>
  </si>
  <si>
    <t>SUMINISTRO E INSTALACIÓN DE TUBERIA PVC-P  RDE 11 3/4" Agua fría (Red de suministro). Incluye accesorios. OBRA NUEVA</t>
  </si>
  <si>
    <t>SUMINISTRO E INSTALACIÓN DE REGISTRO Cortina Red White  o similar de 3/4". Incluye accesorios (adaptadores), universal, taparegistro PVC blanco de 20*20 cm y demás elementos necesarios para su correcta instalación. Obra nueva.</t>
  </si>
  <si>
    <t>SUMINISTRO E INSTALACIÓN DE SALIDA DESAGÜE PVC-S   3" SIFONES. Incluye tubería (Promedio 0,60 m) accesorios, sifón, codo 45°.</t>
  </si>
  <si>
    <t>DESMONTE  CUBIERTA EN TEJA TRASLUCIDA.  Incluye trabajo en alturas contempla  lineales, ganchos, amarres y todos los elementos de fijación.</t>
  </si>
  <si>
    <t>CB-9.37</t>
  </si>
  <si>
    <t>VINILO Pintuco o similar,  sobre Muro Interior. Incluye 1 mano en pintura tipo 2  y dos manos en pintura tipo 1, filos, lineales y dilataciones, resanes, estuco, así como el retiro y cargue a botadero autorizado de la pintura existente en deterioro. Color blanco. Según diseño.</t>
  </si>
  <si>
    <t>EL492</t>
  </si>
  <si>
    <t>Armario homologado Codensa 21 cuentas</t>
  </si>
  <si>
    <t>Suministro, montaje, anclaje y conexión de armario de medidores para 21 cuentas. Incluye totalizador, interruptores automáticos de salida, barrajes y accesorios, norma AE308. (Ver especificaciones y diagrama unifilar.)</t>
  </si>
  <si>
    <t>Suministro y montaje de caja de paso 3 compartimentos (TV,Tel,Citofono). Incluye accesorios. Dimensiones 60 x 30 x 15 cm.</t>
  </si>
  <si>
    <t>Caja de paso 3 compartimentos (TV, Tel, Citofono). Dimensiones 60 x 30 x 15 cm.</t>
  </si>
  <si>
    <t xml:space="preserve">MANTENIMIENTO RECUPERATIVO DE VIVIENDA FISCAL </t>
  </si>
  <si>
    <t>SECCIONAL DE VIVIENDA FISCAL EN BOGOTA "CAZADORES"</t>
  </si>
  <si>
    <t>Mantenimiento de cajilla medidores, incluir pintura anticorrosiva,vidrio, lijada, limpieza , soldadura de partes afectadas.</t>
  </si>
  <si>
    <t>H-6.119</t>
  </si>
  <si>
    <t>Impermeabilizacion con recubrimiento elastico con fibra y polimeros tipo sikafil. Durabilidad 10 años.</t>
  </si>
  <si>
    <t>CB-9.40</t>
  </si>
  <si>
    <t>Suministro e instalación de Grifería a 8" Sencilla Lavaplatos  Tipo Balta de  Grival o Similar.  Incluye  sellos, y todos los accesorios e insumos necesarios para su correcta instalación y funcionamiento.</t>
  </si>
  <si>
    <t>GRIFERIA  Sencillo 8" Tipo Balta  Grival o Similar. Incluye  sellos, y todos los accesorios e insumos necesarios para su correcta instalación y funcionamiento.</t>
  </si>
  <si>
    <t>Suministro e instalación conjunto de caja pvc y dos llaves  lavadora bronce salida Grival o similar para lavadora. Incluye caja plastica pvc y todos los elementos e insumos necesarios para su correcta instalación y funcionamiento.</t>
  </si>
  <si>
    <t xml:space="preserve">SUMINISTRO E INSTALACIÓN DE MESÓN EN GRANITO GUAYABITA TAY O SIMILAR. Barra de comedor auxiliar en cocinas. Incluye angulo, poste tubular en acero inox. Con sus respectivos angulos de anclaje y fijaciones para su correcta instalación. ancho de 0,40 m. Verificar medidas en sitio. </t>
  </si>
  <si>
    <t>MESÓN EN GRANITO GUAYABITA TAY O SIMILAR. Barra de comedor auxiliar en cocinas. Incluye angulo, poste tubular en acero inox. Con sus respectivos angulos de anclaje y fijaciones para su correcta instalación. ancho de 0,40 m.</t>
  </si>
  <si>
    <t xml:space="preserve">Suministro e instalaciones ventana proyectante  serie 50 de Alumina o equivalente, acabado anodizado natural,  con alfajía de 11 cm. Conjunto de enganches ENGAN2220 + ENGAN2221, sillar sencillo, ancho de correderas de 40 cm y divisor de nave fija central ADAPT2224, vidrio de acuerdo a especificación y demás accesorios necesarios para el correcto montaje. Silicona de sello perimetral, uso de accesorios y empaques. Anclajes, vidrio y perfilaría bajo cumplimiento de NSR10. Contempla trabajo en alturas, trasiego horizontal y vertical. Según diseño entregado por el ICFE. Alcobas y Salas </t>
  </si>
  <si>
    <t>CM-15.64</t>
  </si>
  <si>
    <t>Suministro e instalacion ventana corredera tipio rejilla persina serie 50 de Alumina o equivalente, acabado anodizado natural, con alfajía de 11 cm. Conjunto de enganches ENGAN2220 + ENGAN2221, sillar sencillo, ancho de correderas de 40 cm y divisor de nave fija central ADAPT2224, vidrio de acuerdo a especificación. Silicona de sello perimetral, uso de accesorios y empaques. Anclajes, vidrio y perfilería bajo cumplimiento de NSR10.Contempla trabajo en alturas, trasiego horizontal y vertical. Según diseño entregado por el ICFE. Cocina.</t>
  </si>
  <si>
    <t>CM-15.65</t>
  </si>
  <si>
    <t>P41A</t>
  </si>
  <si>
    <t>Ventana corredera tipo rejilla persina  serie 50 de Alumina o equivalente, acabado anodizado natural con alfajía de 11 cm. Conjunto de enganches ENGAN2220 + ENGAN2221, sillar sencillo, ancho de correderas de 40 cm y divisor de nave fija central ADAPT2224. Silicona de sello perimetral, uso de accesorios y empaques. Anclajes, vidrio y perfilería bajo cumplimiento de NSR10</t>
  </si>
  <si>
    <t>Suministro e instalacion vidrio fijo serie superior 50 de Alumina o equivalente, acabado anodizado natural,  con alfajía de 11 cm.  vidrio de acuerdo a especificación. Silicona de sello perimetral, uso de empaques. Anclajes, vidrio y perfilería bajo cumplimiento de NSR10.Contempla trabajo en alturas, trasiego horizontal y vertical. Según diseño entregado por el ICFE. Alcoba.</t>
  </si>
  <si>
    <t xml:space="preserve">Suministro e instalación de ventana proyectante  en aluminio natural  marco y perfilería serie 50 de alumina o similar. Vidrio templado de 4mm, el suministro de todos los accesorios, sellos, empaques, felpas y demas accesorios necesarios para el correcto montaje, así como la silicona que sea requerida para garantizar el correcto sello y perfecta instalación. Contempla trabajo en alturas, trasiego horizontal y vertical. Según diseño entregado por el ICFE. Baño </t>
  </si>
  <si>
    <t>Suministro e instalación de Puerta ventana en aluminio natural  marco y perfilería serie 50 de alumina o similar, alfajía en aluminio, vidrio incoloro de 8mm  el suministro de todos los accesorios, sellos, empaques, felpas y demas accesorios necesarios para el correcto montaje, así como la silicona que sea requerida para garantizar el correcto sello y perfecta instalación. Contempla trabajo en alturas, trasiego horizontal y vertical. Según diseño entregado por el ICFE. (salidas a balcones y terrazas)</t>
  </si>
  <si>
    <t>CM-15.66</t>
  </si>
  <si>
    <t>CM-15.67</t>
  </si>
  <si>
    <t>CM-15.68</t>
  </si>
  <si>
    <t>Vidrio fijo serie superior 50 de Alumina o equivalente, acabado anodizado natural,  con alfajía de 11 cm, con antepecho tipo baranda segun diseño.  Vidrio de acuerdo a especificación. Silicona de sello perimetral, uso de empaques. Anclajes, vidrio y perfilería bajo cumplimiento de NSR10. Contempla trabajo en alturas, trasiego horizontal y vertical. Según diseño entregado por el ICFE. Zona Comun</t>
  </si>
  <si>
    <t>CM-15.69</t>
  </si>
  <si>
    <t>TOTAL DEMARCACION, ACABADOS Y CARCAMOS</t>
  </si>
  <si>
    <t>TOTAL INSTALACION DE CIRCUITO TELEVISION Y CAMARAS</t>
  </si>
  <si>
    <t>28.1</t>
  </si>
  <si>
    <t>28.2</t>
  </si>
  <si>
    <t>28.3</t>
  </si>
  <si>
    <t>28.4</t>
  </si>
  <si>
    <t>TOTAL CERRAJERIA</t>
  </si>
  <si>
    <t>OE-18.49</t>
  </si>
  <si>
    <t>EL495</t>
  </si>
  <si>
    <t>Máquina
Tipo Gearless(Sin Reductor) de magneto Permanente, debido a que no requiere de engranajes no hay consumo de lubricantes. Máquina de alta eficiencia con mínima generación de ruidos eléctricos y mecánicos. 
Control Regen
El exclusivo control regenerativo Otis, convierte la energía potencial a energía eléctrica que se envía directamente a la red del edifico para alimentar otros componentes eléctricos.
Cintas de Tracción
Cinta plana, recubierta con capa de poliuretano flexible que envuelve los cables de acero logrando ser más livianos y dos veces más durables que los cables convencionales. 
Paracaídas
Sólido y seguro, de actuación progresiva. Accionado por el regulador de velocidad. Detiene la cabina en caso de descenso por sobre -velocidad o en un evento de caída libre.
Regulador de velocidad
Sistema independiente de accionamiento automático que monitorea y controla la velocidad del ascensor. 
Controlador. Microprocesador con sistema de Voltaje y frecuencia variables VVVF. Sistema PulseTM. Bandas Planas Recubiertas: Elaboradas con acero, cubierto de poliuretano. DISPOSITIVOS INCLUIDOS: Seguridad de Puertas, Intercomunicador, Adelantamiento automático con cabinallena –LNS, Operación de Sobrepeso OLD, Apertura y cierre de puertas –DOB / DCB, Operación Colectiva -CFL, Inspección sobre el Techo
de cabina –TCI, Sistema EHS, Servicio Independiente –ISC, Fase I bomberos –EFO, Luz de emergencia –ECU, Sistema Anti molestias –ANS, Sintetizador de voz, Sistema auto rescate.Energia electrica 208 VOLTIOS 60hz tres fases un polo a tierra + neutro. Iluminacion 110 voltios 60hz 1 polo a tierra. Chasis estructura metaliza de alta resistencia para el soporte de cabina asilado mediante amortiguadores de caucho. Puerta automática con sistema de bloqueo electromecánico y contactos eléctricos que impide la apertura de la puerta cuando la cabina no se encuentre en la posición exacta.  Puerta telescópica (2 paneles) / Mano Derecha.   Acabado de Puertas y Marcos (Piso principal). Acabado acero inoxidable cepillado
Acabado de Puertas y Marcos (Otros pisos) Acabado Lamina Pintada Referencia del Marco –Piso principal: Marco angosto Referencia del Marco –Otros pisos:
Marco angosto Señalizaciones de Piso HPI15H-Botonera en acero con indicador luminoso Referencia de botones
HPI15H-Botonera en acero con indicador luminoso. Panel del Mando de Cabina –COP (Car OperationPanel)
Indicador de cabina-CPI.(Car Position indicator)Referencia: LCD 16 Segments, retroiluminado negro Intercomunicador Comunicación directa entre cabina y cuarto de control, cableado por el cliente.
Referencia Botones Botón con microrecorridoretroilumado.</t>
  </si>
  <si>
    <t>SUMIUNISTRO E INSTALACION DE ASCENSOR DE 8 PARADAS, NUEVA GENERACION DE ASCENSORES GEN2, MARCA OTIS, o similar,sistema REGEN DRIVE, MODELO:  Tipo pasasjeros,  ASCENSOR PASAJEROS GEN2 CONFFORT,  sin cuarto de maquinas, equipo para instalacion en area cerrada sin exposicion directa al medio ambiente. CAPACIDAD DE CARGA:  630Kg, CAPACIDAD DE PERSONAS: 86 PERSONAS. VELOCIDAD DEL EQUIPO:  1.00 m/seg, OPERACIÓN: Simplex G1C/. Puerta telescópica (2 paneles) / Mano Derecha.
CABINA: dimension 1100x 1400x 2300 mm en acero inoxidable cepillado,  piso  en pvc o material a elegir, espejo, techo de cabina SUN I LED,  3 pasamanos metalicos redondos. Incluye: preparacion de elevador para instalacion de cámara conectada al ascensor, mano de obra y herramientas necesarias para su correcta instalacion y puesta funcionamiento como trasporte al lugar de la obra.</t>
  </si>
  <si>
    <t>SUMIUNISTRO E INSTALACION DE ASCENSOR DE 8 PARADAS, NUEVA GENERACION DE ASCENSORES GEN2, MARCA OTIS o similar, sistema REGEN DRIVE, MODELO:  Tipo pasasjeros,  ASCENSOR PASAJEROS GEN2 CONFFORT,  sin cuarto de maquinas, equipo para instalacion en area cerrada sin exposicion directa al medio ambiente. CAPACIDAD DE CARGA:  630Kg, CAPACIDAD DE PERSONAS: 86 PERSONAS. VELOCIDAD DEL EQUIPO:  1.00 m/seg, OPERACIÓN: Simplex G1C/. Puerta telescópica (2 paneles) / Mano Derecha.
CABINA: dimension 1100x 1400x 2300 mm en acero inoxidable cepillado,  piso  en pvc o material a elegir, espejo, techo de cabina SUN I LED,  3 pasamanos metalicos redondos. Incluye: preparacion de elevador para instalacion de cámara conectada al ascensor, mano de obra y herramientas necesarias para su correcta instalacion y puesta funcionamiento como trasporte al lugar de la obra.</t>
  </si>
  <si>
    <t>Elementos de seguridad en alturas, señalización cuerpo entero de trabajo. Incluye kit completo (arnés, línea de vida, argollas y todos los elementos necesarios para realizar la actividad).</t>
  </si>
  <si>
    <t>Manto asfalto 3 mm</t>
  </si>
  <si>
    <t>Igol Denso Plus 1gl 3.5kg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</si>
</sst>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7">
    <numFmt numFmtId="5" formatCode="&quot;$&quot;\ #,##0;\-&quot;$&quot;\ #,##0"/>
    <numFmt numFmtId="44" formatCode="_-&quot;$&quot;\ * #,##0.00_-;\-&quot;$&quot;\ * #,##0.00_-;_-&quot;$&quot;\ * &quot;-&quot;??_-;_-@_-"/>
    <numFmt numFmtId="43" formatCode="_-* #,##0.00_-;\-* #,##0.00_-;_-* &quot;-&quot;??_-;_-@_-"/>
    <numFmt numFmtId="164" formatCode="&quot;$&quot;#,##0;\-&quot;$&quot;#,##0"/>
    <numFmt numFmtId="165" formatCode="_-&quot;$&quot;* #,##0.00_-;\-&quot;$&quot;* #,##0.00_-;_-&quot;$&quot;* &quot;-&quot;??_-;_-@_-"/>
    <numFmt numFmtId="166" formatCode="_(&quot;$&quot;\ * #,##0.00_);_(&quot;$&quot;\ * \(#,##0.00\);_(&quot;$&quot;\ * &quot;-&quot;??_);_(@_)"/>
    <numFmt numFmtId="167" formatCode="_(* #,##0.00_);_(* \(#,##0.00\);_(* &quot;-&quot;??_);_(@_)"/>
    <numFmt numFmtId="168" formatCode="_-* #,##0.00\ &quot;€&quot;_-;\-* #,##0.00\ &quot;€&quot;_-;_-* &quot;-&quot;??\ &quot;€&quot;_-;_-@_-"/>
    <numFmt numFmtId="169" formatCode="_-* #,##0.00\ _€_-;\-* #,##0.00\ _€_-;_-* &quot;-&quot;??\ _€_-;_-@_-"/>
    <numFmt numFmtId="170" formatCode="&quot;$&quot;\ #,##0.00"/>
    <numFmt numFmtId="171" formatCode="_ [$€-2]\ * #,##0.00_ ;_ [$€-2]\ * \-#,##0.00_ ;_ [$€-2]\ * &quot;-&quot;??_ "/>
    <numFmt numFmtId="172" formatCode="_ * #,##0.00_ ;_ * \-#,##0.00_ ;_ * &quot;-&quot;??_ ;_ @_ "/>
    <numFmt numFmtId="173" formatCode="0.0"/>
    <numFmt numFmtId="174" formatCode="_([$$-240A]\ * #,##0.00_);_([$$-240A]\ * \(#,##0.00\);_([$$-240A]\ * &quot;-&quot;??_);_(@_)"/>
    <numFmt numFmtId="175" formatCode="&quot;$&quot;\ #,##0;[Red]&quot;$&quot;\ \-#,##0"/>
    <numFmt numFmtId="176" formatCode="&quot;$&quot;#,##0_);\(&quot;$&quot;#,##0\)"/>
    <numFmt numFmtId="177" formatCode="&quot;$&quot;\ #,##0;&quot;$&quot;\ \-#,##0"/>
    <numFmt numFmtId="178" formatCode="[$$-240A]\ #,##0"/>
    <numFmt numFmtId="179" formatCode="[$$-240A]\ #,##0.00;[$$-240A]\ \-#,##0.00"/>
    <numFmt numFmtId="180" formatCode="[$$-240A]\ #,##0.00"/>
    <numFmt numFmtId="181" formatCode="_ &quot;$&quot;\ * #,##0.00_ ;_ &quot;$&quot;\ * \-#,##0.00_ ;_ &quot;$&quot;\ * &quot;-&quot;??_ ;_ @_ "/>
    <numFmt numFmtId="182" formatCode="_ * #,##0.000_ ;_ * \-#,##0.000_ ;_ * &quot;-&quot;??_ ;_ @_ "/>
    <numFmt numFmtId="183" formatCode="[$$-240A]#,##0.00;\-[$$-240A]#,##0.00"/>
    <numFmt numFmtId="184" formatCode="0.000000%"/>
    <numFmt numFmtId="185" formatCode="&quot;$&quot;#,##0.00"/>
    <numFmt numFmtId="186" formatCode="0.00000"/>
    <numFmt numFmtId="187" formatCode="_ * #,##0_ ;_ * \-#,##0_ ;_ * &quot;-&quot;_ ;_ @_ "/>
  </numFmts>
  <fonts count="49">
    <font>
      <sz val="11"/>
      <color theme="1"/>
      <name val="Calibri"/>
      <family val="2"/>
      <scheme val="minor"/>
    </font>
    <font>
      <sz val="11"/>
      <color theme="1"/>
      <name val="Calibri"/>
      <family val="2"/>
      <scheme val="minor"/>
    </font>
    <font>
      <sz val="10"/>
      <name val="Arial"/>
      <family val="2"/>
    </font>
    <font>
      <b/>
      <sz val="12"/>
      <name val="Arial"/>
      <family val="2"/>
    </font>
    <font>
      <sz val="11"/>
      <color indexed="8"/>
      <name val="Calibri"/>
      <family val="2"/>
    </font>
    <font>
      <sz val="10"/>
      <name val="Times New Roman"/>
      <family val="1"/>
      <charset val="204"/>
    </font>
    <font>
      <sz val="9"/>
      <name val="Arial"/>
      <family val="2"/>
    </font>
    <font>
      <sz val="10"/>
      <color indexed="8"/>
      <name val="MS Sans Serif"/>
      <family val="2"/>
    </font>
    <font>
      <b/>
      <sz val="10"/>
      <name val="Arial"/>
      <family val="2"/>
    </font>
    <font>
      <sz val="9"/>
      <color indexed="8"/>
      <name val="Arial"/>
      <family val="2"/>
    </font>
    <font>
      <b/>
      <sz val="10"/>
      <color indexed="12"/>
      <name val="Arial"/>
      <family val="2"/>
    </font>
    <font>
      <sz val="10"/>
      <color indexed="12"/>
      <name val="Arial"/>
      <family val="2"/>
    </font>
    <font>
      <b/>
      <sz val="9"/>
      <name val="Arial"/>
      <family val="2"/>
    </font>
    <font>
      <sz val="12"/>
      <name val="Times New Roman"/>
      <family val="1"/>
    </font>
    <font>
      <sz val="10"/>
      <name val="Arial"/>
      <family val="2"/>
    </font>
    <font>
      <sz val="9"/>
      <color rgb="FF000000"/>
      <name val="Arial"/>
      <family val="2"/>
    </font>
    <font>
      <sz val="10"/>
      <color rgb="FF393939"/>
      <name val="Robotoregular"/>
    </font>
    <font>
      <sz val="8"/>
      <name val="Calibri"/>
      <family val="2"/>
      <scheme val="minor"/>
    </font>
    <font>
      <b/>
      <sz val="9"/>
      <name val="Verdana "/>
    </font>
    <font>
      <sz val="9"/>
      <name val="Verdana "/>
    </font>
    <font>
      <b/>
      <sz val="11"/>
      <color rgb="FF000000"/>
      <name val="Verdana"/>
      <family val="2"/>
    </font>
    <font>
      <sz val="11"/>
      <color rgb="FF000000"/>
      <name val="Verdana"/>
      <family val="2"/>
    </font>
    <font>
      <b/>
      <sz val="14"/>
      <color rgb="FF000000"/>
      <name val="Verdana"/>
      <family val="2"/>
    </font>
    <font>
      <b/>
      <sz val="10"/>
      <color rgb="FF000000"/>
      <name val="Verdana"/>
      <family val="2"/>
    </font>
    <font>
      <b/>
      <sz val="11"/>
      <color theme="1"/>
      <name val="Verdana"/>
      <family val="2"/>
    </font>
    <font>
      <sz val="11"/>
      <color theme="1"/>
      <name val="Verdana"/>
      <family val="2"/>
    </font>
    <font>
      <sz val="11"/>
      <name val="Verdana "/>
    </font>
    <font>
      <b/>
      <sz val="11"/>
      <name val="Verdana "/>
    </font>
    <font>
      <b/>
      <sz val="8"/>
      <name val="Verdana "/>
    </font>
    <font>
      <i/>
      <sz val="9"/>
      <name val="Verdana"/>
      <family val="2"/>
    </font>
    <font>
      <sz val="11"/>
      <color indexed="9"/>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3"/>
      <color indexed="56"/>
      <name val="Calibri"/>
      <family val="2"/>
    </font>
    <font>
      <b/>
      <sz val="11"/>
      <color indexed="8"/>
      <name val="Calibri"/>
      <family val="2"/>
    </font>
    <font>
      <b/>
      <sz val="8"/>
      <name val="Arial Narrow"/>
      <family val="2"/>
    </font>
    <font>
      <sz val="11"/>
      <name val="Verdana"/>
      <family val="2"/>
    </font>
    <font>
      <b/>
      <i/>
      <sz val="9"/>
      <name val="Verdana "/>
    </font>
    <font>
      <i/>
      <sz val="9"/>
      <name val="Verdana "/>
    </font>
    <font>
      <b/>
      <sz val="11"/>
      <name val="Verdana"/>
      <family val="2"/>
    </font>
  </fonts>
  <fills count="33">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FFFF00"/>
        <bgColor indexed="64"/>
      </patternFill>
    </fill>
    <fill>
      <patternFill patternType="solid">
        <fgColor theme="0" tint="-4.9989318521683403E-2"/>
        <bgColor indexed="64"/>
      </patternFill>
    </fill>
    <fill>
      <patternFill patternType="solid">
        <fgColor rgb="FFFFFEB2"/>
        <bgColor indexed="64"/>
      </patternFill>
    </fill>
    <fill>
      <patternFill patternType="solid">
        <fgColor theme="0"/>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s>
  <borders count="52">
    <border>
      <left/>
      <right/>
      <top/>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style="medium">
        <color indexed="64"/>
      </right>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444">
    <xf numFmtId="0" fontId="0" fillId="0" borderId="0"/>
    <xf numFmtId="0" fontId="2" fillId="0" borderId="0" applyNumberFormat="0" applyFont="0" applyFill="0" applyBorder="0" applyAlignment="0" applyProtection="0"/>
    <xf numFmtId="166" fontId="2" fillId="0" borderId="0" applyFont="0" applyFill="0" applyBorder="0" applyAlignment="0" applyProtection="0"/>
    <xf numFmtId="167" fontId="2" fillId="0" borderId="0" applyFont="0" applyFill="0" applyBorder="0" applyAlignment="0" applyProtection="0"/>
    <xf numFmtId="0" fontId="2" fillId="0" borderId="0"/>
    <xf numFmtId="166" fontId="2" fillId="0" borderId="0" applyFont="0" applyFill="0" applyBorder="0" applyAlignment="0" applyProtection="0"/>
    <xf numFmtId="167" fontId="1" fillId="0" borderId="0" applyFont="0" applyFill="0" applyBorder="0" applyAlignment="0" applyProtection="0"/>
    <xf numFmtId="171" fontId="2" fillId="0" borderId="0" applyFont="0" applyFill="0" applyBorder="0" applyAlignment="0" applyProtection="0"/>
    <xf numFmtId="172" fontId="2" fillId="0" borderId="0" applyFont="0" applyFill="0" applyBorder="0" applyAlignment="0" applyProtection="0"/>
    <xf numFmtId="173" fontId="2" fillId="0" borderId="0" applyFont="0" applyFill="0" applyBorder="0" applyAlignment="0" applyProtection="0"/>
    <xf numFmtId="172" fontId="2"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74"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4" fillId="0" borderId="0" applyFont="0" applyFill="0" applyBorder="0" applyAlignment="0" applyProtection="0"/>
    <xf numFmtId="172" fontId="2" fillId="0" borderId="0" applyFont="0" applyFill="0" applyBorder="0" applyAlignment="0" applyProtection="0"/>
    <xf numFmtId="169"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0" fontId="2" fillId="0" borderId="0" applyNumberFormat="0" applyFont="0" applyFill="0" applyBorder="0" applyAlignment="0" applyProtection="0"/>
    <xf numFmtId="168" fontId="2" fillId="0" borderId="0"/>
    <xf numFmtId="0" fontId="2" fillId="0" borderId="0" applyNumberFormat="0" applyFont="0" applyFill="0" applyBorder="0" applyAlignment="0" applyProtection="0"/>
    <xf numFmtId="0" fontId="2" fillId="0" borderId="0"/>
    <xf numFmtId="0" fontId="5" fillId="0" borderId="0" applyNumberFormat="0" applyFill="0" applyBorder="0" applyProtection="0">
      <alignment vertical="top" wrapText="1"/>
    </xf>
    <xf numFmtId="0" fontId="2" fillId="0" borderId="0" applyNumberFormat="0" applyFont="0" applyFill="0" applyBorder="0" applyAlignment="0" applyProtection="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176" fontId="2" fillId="0" borderId="0" applyFont="0" applyFill="0" applyBorder="0" applyAlignment="0" applyProtection="0"/>
    <xf numFmtId="169" fontId="2" fillId="0" borderId="0" applyFont="0" applyFill="0" applyBorder="0" applyAlignment="0" applyProtection="0"/>
    <xf numFmtId="0" fontId="2" fillId="0" borderId="0" applyNumberFormat="0" applyFont="0" applyFill="0" applyBorder="0" applyAlignment="0" applyProtection="0"/>
    <xf numFmtId="167" fontId="1" fillId="0" borderId="0" applyFont="0" applyFill="0" applyBorder="0" applyAlignment="0" applyProtection="0"/>
    <xf numFmtId="0" fontId="2" fillId="0" borderId="0" applyFont="0" applyFill="0" applyBorder="0" applyAlignment="0" applyProtection="0"/>
    <xf numFmtId="176" fontId="2" fillId="0" borderId="0" applyFont="0" applyFill="0" applyBorder="0" applyAlignment="0" applyProtection="0"/>
    <xf numFmtId="177" fontId="2" fillId="0" borderId="0" applyFont="0" applyFill="0" applyBorder="0" applyAlignment="0" applyProtection="0"/>
    <xf numFmtId="166" fontId="4" fillId="0" borderId="0" applyFont="0" applyFill="0" applyBorder="0" applyAlignment="0" applyProtection="0"/>
    <xf numFmtId="166" fontId="1" fillId="0" borderId="0" applyFont="0" applyFill="0" applyBorder="0" applyAlignment="0" applyProtection="0"/>
    <xf numFmtId="0" fontId="4" fillId="0" borderId="0"/>
    <xf numFmtId="0" fontId="7" fillId="0" borderId="0"/>
    <xf numFmtId="0" fontId="1" fillId="0" borderId="0"/>
    <xf numFmtId="167" fontId="1" fillId="0" borderId="0" applyFont="0" applyFill="0" applyBorder="0" applyAlignment="0" applyProtection="0"/>
    <xf numFmtId="168" fontId="2" fillId="0" borderId="0" applyFont="0" applyFill="0" applyBorder="0" applyAlignment="0" applyProtection="0"/>
    <xf numFmtId="0" fontId="7" fillId="0" borderId="0"/>
    <xf numFmtId="0" fontId="7" fillId="0" borderId="0"/>
    <xf numFmtId="0" fontId="7" fillId="0" borderId="0"/>
    <xf numFmtId="170" fontId="2" fillId="0" borderId="0" applyFont="0" applyFill="0" applyBorder="0" applyAlignment="0" applyProtection="0"/>
    <xf numFmtId="170" fontId="2" fillId="0" borderId="0" applyFont="0" applyFill="0" applyBorder="0" applyAlignment="0" applyProtection="0"/>
    <xf numFmtId="181" fontId="2" fillId="0" borderId="0" applyFont="0" applyFill="0" applyBorder="0" applyAlignment="0" applyProtection="0"/>
    <xf numFmtId="0" fontId="2" fillId="0" borderId="0"/>
    <xf numFmtId="0" fontId="7" fillId="0" borderId="0"/>
    <xf numFmtId="43" fontId="1" fillId="0" borderId="0" applyFont="0" applyFill="0" applyBorder="0" applyAlignment="0" applyProtection="0"/>
    <xf numFmtId="0" fontId="7" fillId="0" borderId="0"/>
    <xf numFmtId="0" fontId="1" fillId="0" borderId="0"/>
    <xf numFmtId="176" fontId="2" fillId="0" borderId="0" applyFont="0" applyFill="0" applyBorder="0" applyAlignment="0" applyProtection="0"/>
    <xf numFmtId="0" fontId="2" fillId="0" borderId="0"/>
    <xf numFmtId="0" fontId="2" fillId="0" borderId="0"/>
    <xf numFmtId="0" fontId="2" fillId="0" borderId="0" applyNumberFormat="0" applyFont="0" applyFill="0" applyBorder="0" applyAlignment="0" applyProtection="0"/>
    <xf numFmtId="167" fontId="2" fillId="0" borderId="0" applyFont="0" applyFill="0" applyBorder="0" applyAlignment="0" applyProtection="0"/>
    <xf numFmtId="0" fontId="7" fillId="0" borderId="0"/>
    <xf numFmtId="182" fontId="2" fillId="0" borderId="0" applyFont="0" applyFill="0" applyBorder="0" applyAlignment="0" applyProtection="0"/>
    <xf numFmtId="0" fontId="2" fillId="0" borderId="0"/>
    <xf numFmtId="0" fontId="7" fillId="0" borderId="0"/>
    <xf numFmtId="0" fontId="1" fillId="0" borderId="0"/>
    <xf numFmtId="172" fontId="2" fillId="0" borderId="0" applyFont="0" applyFill="0" applyBorder="0" applyAlignment="0" applyProtection="0"/>
    <xf numFmtId="0" fontId="1" fillId="0" borderId="0"/>
    <xf numFmtId="177" fontId="2" fillId="0" borderId="0" applyFont="0" applyFill="0" applyBorder="0" applyAlignment="0" applyProtection="0"/>
    <xf numFmtId="0" fontId="2" fillId="0" borderId="0" applyFont="0" applyFill="0" applyBorder="0" applyAlignment="0" applyProtection="0"/>
    <xf numFmtId="167" fontId="2" fillId="0" borderId="0" applyFont="0" applyFill="0" applyBorder="0" applyAlignment="0" applyProtection="0"/>
    <xf numFmtId="176" fontId="2" fillId="0" borderId="0" applyFont="0" applyFill="0" applyBorder="0" applyAlignment="0" applyProtection="0"/>
    <xf numFmtId="167" fontId="1" fillId="0" borderId="0" applyFont="0" applyFill="0" applyBorder="0" applyAlignment="0" applyProtection="0"/>
    <xf numFmtId="0" fontId="2" fillId="0" borderId="0"/>
    <xf numFmtId="167" fontId="1" fillId="0" borderId="0" applyFont="0" applyFill="0" applyBorder="0" applyAlignment="0" applyProtection="0"/>
    <xf numFmtId="169" fontId="2" fillId="0" borderId="0" applyFont="0" applyFill="0" applyBorder="0" applyAlignment="0" applyProtection="0"/>
    <xf numFmtId="176" fontId="2" fillId="0" borderId="0" applyFont="0" applyFill="0" applyBorder="0" applyAlignment="0" applyProtection="0"/>
    <xf numFmtId="170" fontId="2" fillId="0" borderId="0" applyFont="0" applyFill="0" applyBorder="0" applyAlignment="0" applyProtection="0"/>
    <xf numFmtId="0" fontId="2" fillId="0" borderId="0" applyNumberFormat="0" applyFont="0" applyFill="0" applyBorder="0" applyAlignment="0" applyProtection="0"/>
    <xf numFmtId="181" fontId="2" fillId="0" borderId="0" applyFont="0" applyFill="0" applyBorder="0" applyAlignment="0" applyProtection="0"/>
    <xf numFmtId="165" fontId="1" fillId="0" borderId="0" applyFont="0" applyFill="0" applyBorder="0" applyAlignment="0" applyProtection="0"/>
    <xf numFmtId="0" fontId="2" fillId="0" borderId="0"/>
    <xf numFmtId="167" fontId="1" fillId="0" borderId="0" applyFont="0" applyFill="0" applyBorder="0" applyAlignment="0" applyProtection="0"/>
    <xf numFmtId="167" fontId="2" fillId="0" borderId="0" applyFont="0" applyFill="0" applyBorder="0" applyAlignment="0" applyProtection="0"/>
    <xf numFmtId="0" fontId="1" fillId="0" borderId="0"/>
    <xf numFmtId="172" fontId="2" fillId="0" borderId="0" applyFont="0" applyFill="0" applyBorder="0" applyAlignment="0" applyProtection="0"/>
    <xf numFmtId="181" fontId="2" fillId="0" borderId="0" applyFont="0" applyFill="0" applyBorder="0" applyAlignment="0" applyProtection="0"/>
    <xf numFmtId="0" fontId="7" fillId="0" borderId="0"/>
    <xf numFmtId="0" fontId="2" fillId="0" borderId="0"/>
    <xf numFmtId="0" fontId="1" fillId="0" borderId="0"/>
    <xf numFmtId="167" fontId="1" fillId="0" borderId="0" applyFont="0" applyFill="0" applyBorder="0" applyAlignment="0" applyProtection="0"/>
    <xf numFmtId="172" fontId="2" fillId="0" borderId="0" applyFont="0" applyFill="0" applyBorder="0" applyAlignment="0" applyProtection="0"/>
    <xf numFmtId="0" fontId="1" fillId="0" borderId="0"/>
    <xf numFmtId="0" fontId="1" fillId="0" borderId="0"/>
    <xf numFmtId="0" fontId="1" fillId="0" borderId="0"/>
    <xf numFmtId="167" fontId="2" fillId="0" borderId="0" applyFont="0" applyFill="0" applyBorder="0" applyAlignment="0" applyProtection="0"/>
    <xf numFmtId="43" fontId="2" fillId="0" borderId="0" applyFont="0" applyFill="0" applyBorder="0" applyAlignment="0" applyProtection="0"/>
    <xf numFmtId="165"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0" fontId="2" fillId="0" borderId="0" applyNumberFormat="0" applyFont="0" applyFill="0" applyBorder="0" applyAlignment="0" applyProtection="0"/>
    <xf numFmtId="43" fontId="1" fillId="0" borderId="0" applyFont="0" applyFill="0" applyBorder="0" applyAlignment="0" applyProtection="0"/>
    <xf numFmtId="172" fontId="2" fillId="0" borderId="0" applyFont="0" applyFill="0" applyBorder="0" applyAlignment="0" applyProtection="0"/>
    <xf numFmtId="165" fontId="1" fillId="0" borderId="0" applyFont="0" applyFill="0" applyBorder="0" applyAlignment="0" applyProtection="0"/>
    <xf numFmtId="0" fontId="1" fillId="0" borderId="0"/>
    <xf numFmtId="167"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2" fillId="0" borderId="0"/>
    <xf numFmtId="0" fontId="2" fillId="0" borderId="0"/>
    <xf numFmtId="184" fontId="2" fillId="0" borderId="0" applyFont="0" applyFill="0" applyBorder="0" applyAlignment="0" applyProtection="0"/>
    <xf numFmtId="0" fontId="13" fillId="0" borderId="0"/>
    <xf numFmtId="43" fontId="13" fillId="0" borderId="0" applyFont="0" applyFill="0" applyBorder="0" applyAlignment="0" applyProtection="0"/>
    <xf numFmtId="0" fontId="1" fillId="0" borderId="0"/>
    <xf numFmtId="44" fontId="13" fillId="0" borderId="0" applyFont="0" applyFill="0" applyBorder="0" applyAlignment="0" applyProtection="0"/>
    <xf numFmtId="0" fontId="1" fillId="0" borderId="0"/>
    <xf numFmtId="9" fontId="13" fillId="0" borderId="0" applyFont="0" applyFill="0" applyBorder="0" applyAlignment="0" applyProtection="0"/>
    <xf numFmtId="0" fontId="14" fillId="0" borderId="0"/>
    <xf numFmtId="172" fontId="14" fillId="0" borderId="0" applyFont="0" applyFill="0" applyBorder="0" applyAlignment="0" applyProtection="0"/>
    <xf numFmtId="43" fontId="1" fillId="0" borderId="0" applyFont="0" applyFill="0" applyBorder="0" applyAlignment="0" applyProtection="0"/>
    <xf numFmtId="0" fontId="2" fillId="0" borderId="0" applyNumberFormat="0" applyFont="0" applyFill="0" applyBorder="0" applyAlignment="0" applyProtection="0"/>
    <xf numFmtId="9"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2" fillId="0" borderId="0" applyFont="0" applyFill="0" applyBorder="0" applyAlignment="0" applyProtection="0"/>
    <xf numFmtId="43" fontId="1" fillId="0" borderId="0" applyFont="0" applyFill="0" applyBorder="0" applyAlignment="0" applyProtection="0"/>
    <xf numFmtId="0" fontId="35" fillId="16" borderId="48" applyNumberFormat="0" applyAlignment="0" applyProtection="0"/>
    <xf numFmtId="43" fontId="2" fillId="0" borderId="0" applyFont="0" applyFill="0" applyBorder="0" applyAlignment="0" applyProtection="0"/>
    <xf numFmtId="16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2"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165"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3" fillId="0" borderId="0" applyFont="0" applyFill="0" applyBorder="0" applyAlignment="0" applyProtection="0"/>
    <xf numFmtId="43" fontId="1" fillId="0" borderId="0" applyFont="0" applyFill="0" applyBorder="0" applyAlignment="0" applyProtection="0"/>
    <xf numFmtId="0" fontId="2" fillId="0" borderId="0"/>
    <xf numFmtId="172" fontId="2" fillId="0" borderId="0" applyFont="0" applyFill="0" applyBorder="0" applyAlignment="0" applyProtection="0"/>
    <xf numFmtId="43" fontId="1" fillId="0" borderId="0" applyFont="0" applyFill="0" applyBorder="0" applyAlignment="0" applyProtection="0"/>
    <xf numFmtId="0" fontId="2" fillId="0" borderId="0"/>
    <xf numFmtId="0" fontId="4" fillId="11"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30" fillId="21" borderId="0" applyNumberFormat="0" applyBorder="0" applyAlignment="0" applyProtection="0"/>
    <xf numFmtId="0" fontId="30" fillId="21" borderId="0" applyNumberFormat="0" applyBorder="0" applyAlignment="0" applyProtection="0"/>
    <xf numFmtId="0" fontId="30" fillId="18" borderId="0" applyNumberFormat="0" applyBorder="0" applyAlignment="0" applyProtection="0"/>
    <xf numFmtId="0" fontId="30" fillId="18" borderId="0" applyNumberFormat="0" applyBorder="0" applyAlignment="0" applyProtection="0"/>
    <xf numFmtId="0" fontId="30" fillId="19" borderId="0" applyNumberFormat="0" applyBorder="0" applyAlignment="0" applyProtection="0"/>
    <xf numFmtId="0" fontId="30" fillId="19" borderId="0" applyNumberFormat="0" applyBorder="0" applyAlignment="0" applyProtection="0"/>
    <xf numFmtId="0" fontId="30" fillId="22" borderId="0" applyNumberFormat="0" applyBorder="0" applyAlignment="0" applyProtection="0"/>
    <xf numFmtId="0" fontId="30" fillId="22" borderId="0" applyNumberFormat="0" applyBorder="0" applyAlignment="0" applyProtection="0"/>
    <xf numFmtId="0" fontId="30" fillId="23" borderId="0" applyNumberFormat="0" applyBorder="0" applyAlignment="0" applyProtection="0"/>
    <xf numFmtId="0" fontId="30" fillId="23" borderId="0" applyNumberFormat="0" applyBorder="0" applyAlignment="0" applyProtection="0"/>
    <xf numFmtId="0" fontId="30" fillId="24" borderId="0" applyNumberFormat="0" applyBorder="0" applyAlignment="0" applyProtection="0"/>
    <xf numFmtId="0" fontId="30" fillId="24" borderId="0" applyNumberFormat="0" applyBorder="0" applyAlignment="0" applyProtection="0"/>
    <xf numFmtId="0" fontId="31" fillId="25" borderId="37" applyNumberFormat="0" applyAlignment="0" applyProtection="0"/>
    <xf numFmtId="0" fontId="31" fillId="25" borderId="37" applyNumberFormat="0" applyAlignment="0" applyProtection="0"/>
    <xf numFmtId="0" fontId="32" fillId="26" borderId="38" applyNumberFormat="0" applyAlignment="0" applyProtection="0"/>
    <xf numFmtId="0" fontId="32" fillId="26" borderId="38" applyNumberFormat="0" applyAlignment="0" applyProtection="0"/>
    <xf numFmtId="0" fontId="33" fillId="0" borderId="39" applyNumberFormat="0" applyFill="0" applyAlignment="0" applyProtection="0"/>
    <xf numFmtId="0" fontId="33" fillId="0" borderId="39" applyNumberFormat="0" applyFill="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0" fillId="27" borderId="0" applyNumberFormat="0" applyBorder="0" applyAlignment="0" applyProtection="0"/>
    <xf numFmtId="0" fontId="30" fillId="27" borderId="0" applyNumberFormat="0" applyBorder="0" applyAlignment="0" applyProtection="0"/>
    <xf numFmtId="0" fontId="30" fillId="28" borderId="0" applyNumberFormat="0" applyBorder="0" applyAlignment="0" applyProtection="0"/>
    <xf numFmtId="0" fontId="30" fillId="28" borderId="0" applyNumberFormat="0" applyBorder="0" applyAlignment="0" applyProtection="0"/>
    <xf numFmtId="0" fontId="30" fillId="29" borderId="0" applyNumberFormat="0" applyBorder="0" applyAlignment="0" applyProtection="0"/>
    <xf numFmtId="0" fontId="30" fillId="29" borderId="0" applyNumberFormat="0" applyBorder="0" applyAlignment="0" applyProtection="0"/>
    <xf numFmtId="0" fontId="30" fillId="22" borderId="0" applyNumberFormat="0" applyBorder="0" applyAlignment="0" applyProtection="0"/>
    <xf numFmtId="0" fontId="30" fillId="22" borderId="0" applyNumberFormat="0" applyBorder="0" applyAlignment="0" applyProtection="0"/>
    <xf numFmtId="0" fontId="30" fillId="23" borderId="0" applyNumberFormat="0" applyBorder="0" applyAlignment="0" applyProtection="0"/>
    <xf numFmtId="0" fontId="30" fillId="23" borderId="0" applyNumberFormat="0" applyBorder="0" applyAlignment="0" applyProtection="0"/>
    <xf numFmtId="0" fontId="30" fillId="30" borderId="0" applyNumberFormat="0" applyBorder="0" applyAlignment="0" applyProtection="0"/>
    <xf numFmtId="0" fontId="30" fillId="30" borderId="0" applyNumberFormat="0" applyBorder="0" applyAlignment="0" applyProtection="0"/>
    <xf numFmtId="0" fontId="35" fillId="16" borderId="37" applyNumberFormat="0" applyAlignment="0" applyProtection="0"/>
    <xf numFmtId="0" fontId="35" fillId="16" borderId="37" applyNumberFormat="0" applyAlignment="0" applyProtection="0"/>
    <xf numFmtId="0" fontId="36" fillId="12" borderId="0" applyNumberFormat="0" applyBorder="0" applyAlignment="0" applyProtection="0"/>
    <xf numFmtId="0" fontId="36" fillId="12" borderId="0" applyNumberFormat="0" applyBorder="0" applyAlignment="0" applyProtection="0"/>
    <xf numFmtId="172" fontId="2" fillId="0" borderId="0" applyFont="0" applyFill="0" applyBorder="0" applyAlignment="0" applyProtection="0"/>
    <xf numFmtId="187" fontId="2"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43" fontId="13" fillId="0" borderId="0" applyFont="0" applyFill="0" applyBorder="0" applyAlignment="0" applyProtection="0"/>
    <xf numFmtId="172"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2" fontId="2" fillId="0" borderId="0" applyFont="0" applyFill="0" applyBorder="0" applyAlignment="0" applyProtection="0"/>
    <xf numFmtId="43" fontId="1" fillId="0" borderId="0" applyFont="0" applyFill="0" applyBorder="0" applyAlignment="0" applyProtection="0"/>
    <xf numFmtId="5"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5" fontId="2" fillId="0" borderId="0" applyFont="0" applyFill="0" applyBorder="0" applyAlignment="0" applyProtection="0"/>
    <xf numFmtId="164" fontId="2" fillId="0" borderId="0" applyFont="0" applyFill="0" applyBorder="0" applyAlignment="0" applyProtection="0"/>
    <xf numFmtId="5"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5" fontId="2" fillId="0" borderId="0" applyFont="0" applyFill="0" applyBorder="0" applyAlignment="0" applyProtection="0"/>
    <xf numFmtId="164"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2"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5" fontId="4"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81" fontId="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181" fontId="2" fillId="0" borderId="0" applyFont="0" applyFill="0" applyBorder="0" applyAlignment="0" applyProtection="0"/>
    <xf numFmtId="5" fontId="2" fillId="0" borderId="0" applyFont="0" applyFill="0" applyBorder="0" applyAlignment="0" applyProtection="0"/>
    <xf numFmtId="164" fontId="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9" fontId="2" fillId="0" borderId="0" applyFont="0" applyFill="0" applyBorder="0" applyAlignment="0" applyProtection="0"/>
    <xf numFmtId="166" fontId="4" fillId="0" borderId="0" applyFont="0" applyFill="0" applyBorder="0" applyAlignment="0" applyProtection="0"/>
    <xf numFmtId="172" fontId="2"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37" fillId="31" borderId="0" applyNumberFormat="0" applyBorder="0" applyAlignment="0" applyProtection="0"/>
    <xf numFmtId="0" fontId="37" fillId="31" borderId="0" applyNumberFormat="0" applyBorder="0" applyAlignment="0" applyProtection="0"/>
    <xf numFmtId="0" fontId="2" fillId="0" borderId="0"/>
    <xf numFmtId="0" fontId="1" fillId="0" borderId="0"/>
    <xf numFmtId="0" fontId="4" fillId="0" borderId="0"/>
    <xf numFmtId="0" fontId="2" fillId="32" borderId="40" applyNumberFormat="0" applyFont="0" applyAlignment="0" applyProtection="0"/>
    <xf numFmtId="0" fontId="2" fillId="32" borderId="40" applyNumberFormat="0" applyFont="0" applyAlignment="0" applyProtection="0"/>
    <xf numFmtId="0" fontId="2" fillId="32" borderId="40"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0" fontId="38" fillId="25" borderId="41" applyNumberFormat="0" applyAlignment="0" applyProtection="0"/>
    <xf numFmtId="0" fontId="38" fillId="25" borderId="41" applyNumberFormat="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1" fillId="0" borderId="0" applyNumberFormat="0" applyFill="0" applyBorder="0" applyAlignment="0" applyProtection="0"/>
    <xf numFmtId="0" fontId="42" fillId="0" borderId="42" applyNumberFormat="0" applyFill="0" applyAlignment="0" applyProtection="0"/>
    <xf numFmtId="0" fontId="42" fillId="0" borderId="42" applyNumberFormat="0" applyFill="0" applyAlignment="0" applyProtection="0"/>
    <xf numFmtId="0" fontId="34" fillId="0" borderId="43" applyNumberFormat="0" applyFill="0" applyAlignment="0" applyProtection="0"/>
    <xf numFmtId="0" fontId="34" fillId="0" borderId="43" applyNumberFormat="0" applyFill="0" applyAlignment="0" applyProtection="0"/>
    <xf numFmtId="0" fontId="41" fillId="0" borderId="0" applyNumberFormat="0" applyFill="0" applyBorder="0" applyAlignment="0" applyProtection="0"/>
    <xf numFmtId="0" fontId="43" fillId="0" borderId="44" applyNumberFormat="0" applyFill="0" applyAlignment="0" applyProtection="0"/>
    <xf numFmtId="0" fontId="43" fillId="0" borderId="44" applyNumberFormat="0" applyFill="0" applyAlignment="0" applyProtection="0"/>
    <xf numFmtId="0" fontId="31" fillId="25" borderId="48"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31" fillId="25" borderId="48"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35" fillId="16" borderId="48"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 fillId="32" borderId="45" applyNumberFormat="0" applyFont="0" applyAlignment="0" applyProtection="0"/>
    <xf numFmtId="0" fontId="2" fillId="32" borderId="45" applyNumberFormat="0" applyFont="0" applyAlignment="0" applyProtection="0"/>
    <xf numFmtId="0" fontId="2" fillId="32" borderId="45" applyNumberFormat="0" applyFont="0" applyAlignment="0" applyProtection="0"/>
    <xf numFmtId="0" fontId="38" fillId="25" borderId="46" applyNumberFormat="0" applyAlignment="0" applyProtection="0"/>
    <xf numFmtId="0" fontId="38" fillId="25" borderId="46" applyNumberFormat="0" applyAlignment="0" applyProtection="0"/>
    <xf numFmtId="43" fontId="1" fillId="0" borderId="0" applyFont="0" applyFill="0" applyBorder="0" applyAlignment="0" applyProtection="0"/>
    <xf numFmtId="0" fontId="43" fillId="0" borderId="47" applyNumberFormat="0" applyFill="0" applyAlignment="0" applyProtection="0"/>
    <xf numFmtId="0" fontId="43" fillId="0" borderId="47" applyNumberFormat="0" applyFill="0" applyAlignment="0" applyProtection="0"/>
  </cellStyleXfs>
  <cellXfs count="297">
    <xf numFmtId="0" fontId="0" fillId="0" borderId="0" xfId="0"/>
    <xf numFmtId="0" fontId="2" fillId="0" borderId="0" xfId="50" applyFont="1" applyBorder="1" applyAlignment="1" applyProtection="1">
      <alignment vertical="center"/>
      <protection hidden="1"/>
    </xf>
    <xf numFmtId="0" fontId="2" fillId="0" borderId="0" xfId="50" applyFont="1" applyBorder="1"/>
    <xf numFmtId="0" fontId="2" fillId="0" borderId="0" xfId="50" applyFont="1"/>
    <xf numFmtId="0" fontId="2" fillId="2" borderId="14" xfId="50" applyFont="1" applyFill="1" applyBorder="1" applyAlignment="1" applyProtection="1">
      <alignment vertical="center"/>
      <protection hidden="1"/>
    </xf>
    <xf numFmtId="0" fontId="2" fillId="2" borderId="5" xfId="50" applyFont="1" applyFill="1" applyBorder="1" applyAlignment="1" applyProtection="1">
      <alignment horizontal="left" vertical="center" indent="1"/>
      <protection hidden="1"/>
    </xf>
    <xf numFmtId="0" fontId="2" fillId="2" borderId="5" xfId="50" applyFont="1" applyFill="1" applyBorder="1" applyAlignment="1" applyProtection="1">
      <alignment vertical="center"/>
      <protection hidden="1"/>
    </xf>
    <xf numFmtId="0" fontId="2" fillId="2" borderId="6" xfId="50" applyFont="1" applyFill="1" applyBorder="1" applyAlignment="1" applyProtection="1">
      <alignment vertical="center"/>
      <protection hidden="1"/>
    </xf>
    <xf numFmtId="0" fontId="2" fillId="2" borderId="12" xfId="50" applyFont="1" applyFill="1" applyBorder="1" applyAlignment="1" applyProtection="1">
      <alignment vertical="center"/>
      <protection hidden="1"/>
    </xf>
    <xf numFmtId="0" fontId="2" fillId="2" borderId="16" xfId="50" applyFont="1" applyFill="1" applyBorder="1" applyAlignment="1" applyProtection="1">
      <alignment vertical="center"/>
      <protection hidden="1"/>
    </xf>
    <xf numFmtId="0" fontId="2" fillId="2" borderId="8" xfId="50" applyFont="1" applyFill="1" applyBorder="1" applyAlignment="1" applyProtection="1">
      <alignment horizontal="left" vertical="center" indent="1"/>
      <protection hidden="1"/>
    </xf>
    <xf numFmtId="178" fontId="2" fillId="2" borderId="8" xfId="50" applyNumberFormat="1" applyFont="1" applyFill="1" applyBorder="1" applyAlignment="1" applyProtection="1">
      <alignment vertical="center"/>
      <protection hidden="1"/>
    </xf>
    <xf numFmtId="178" fontId="2" fillId="2" borderId="9" xfId="50" applyNumberFormat="1" applyFont="1" applyFill="1" applyBorder="1" applyAlignment="1" applyProtection="1">
      <alignment vertical="center"/>
      <protection hidden="1"/>
    </xf>
    <xf numFmtId="0" fontId="2" fillId="2" borderId="0" xfId="50" applyFont="1" applyFill="1" applyBorder="1" applyAlignment="1" applyProtection="1">
      <alignment vertical="center"/>
      <protection hidden="1"/>
    </xf>
    <xf numFmtId="0" fontId="2" fillId="2" borderId="4" xfId="50" applyFont="1" applyFill="1" applyBorder="1" applyAlignment="1" applyProtection="1">
      <alignment vertical="center"/>
      <protection hidden="1"/>
    </xf>
    <xf numFmtId="0" fontId="2" fillId="2" borderId="25" xfId="50" applyFont="1" applyFill="1" applyBorder="1" applyAlignment="1" applyProtection="1">
      <alignment vertical="center"/>
      <protection hidden="1"/>
    </xf>
    <xf numFmtId="0" fontId="8" fillId="3" borderId="26" xfId="50" applyFont="1" applyFill="1" applyBorder="1" applyAlignment="1" applyProtection="1">
      <alignment horizontal="center" vertical="center"/>
      <protection hidden="1"/>
    </xf>
    <xf numFmtId="0" fontId="8" fillId="3" borderId="27" xfId="50" applyFont="1" applyFill="1" applyBorder="1" applyAlignment="1" applyProtection="1">
      <alignment horizontal="center" vertical="center"/>
      <protection hidden="1"/>
    </xf>
    <xf numFmtId="0" fontId="2" fillId="2" borderId="11" xfId="50" applyFont="1" applyFill="1" applyBorder="1" applyAlignment="1" applyProtection="1">
      <alignment horizontal="left" vertical="center" indent="1"/>
      <protection hidden="1"/>
    </xf>
    <xf numFmtId="1" fontId="2" fillId="2" borderId="21" xfId="43" applyNumberFormat="1" applyFont="1" applyFill="1" applyBorder="1" applyAlignment="1" applyProtection="1">
      <alignment horizontal="center" vertical="center"/>
      <protection hidden="1"/>
    </xf>
    <xf numFmtId="1" fontId="2" fillId="2" borderId="28" xfId="43" applyNumberFormat="1" applyFont="1" applyFill="1" applyBorder="1" applyAlignment="1" applyProtection="1">
      <alignment horizontal="center" vertical="center"/>
      <protection hidden="1"/>
    </xf>
    <xf numFmtId="178" fontId="2" fillId="2" borderId="21" xfId="43" applyNumberFormat="1" applyFont="1" applyFill="1" applyBorder="1" applyAlignment="1" applyProtection="1">
      <alignment vertical="center"/>
      <protection hidden="1"/>
    </xf>
    <xf numFmtId="178" fontId="2" fillId="2" borderId="28" xfId="43" applyNumberFormat="1" applyFont="1" applyFill="1" applyBorder="1" applyAlignment="1" applyProtection="1">
      <alignment vertical="center"/>
      <protection hidden="1"/>
    </xf>
    <xf numFmtId="0" fontId="2" fillId="2" borderId="10" xfId="50" applyFont="1" applyFill="1" applyBorder="1" applyAlignment="1" applyProtection="1">
      <alignment horizontal="left" vertical="center" wrapText="1" indent="1"/>
      <protection hidden="1"/>
    </xf>
    <xf numFmtId="0" fontId="2" fillId="2" borderId="11" xfId="50" applyFont="1" applyFill="1" applyBorder="1" applyAlignment="1" applyProtection="1">
      <alignment vertical="center"/>
      <protection hidden="1"/>
    </xf>
    <xf numFmtId="0" fontId="8" fillId="2" borderId="10" xfId="50" applyFont="1" applyFill="1" applyBorder="1" applyAlignment="1" applyProtection="1">
      <alignment horizontal="left" vertical="center" indent="1"/>
      <protection hidden="1"/>
    </xf>
    <xf numFmtId="0" fontId="8" fillId="2" borderId="7" xfId="50" applyFont="1" applyFill="1" applyBorder="1" applyAlignment="1" applyProtection="1">
      <alignment horizontal="left" vertical="center" indent="1"/>
      <protection hidden="1"/>
    </xf>
    <xf numFmtId="0" fontId="2" fillId="2" borderId="29" xfId="50" applyFont="1" applyFill="1" applyBorder="1" applyAlignment="1" applyProtection="1">
      <alignment vertical="center"/>
      <protection hidden="1"/>
    </xf>
    <xf numFmtId="178" fontId="3" fillId="2" borderId="30" xfId="43" applyNumberFormat="1" applyFont="1" applyFill="1" applyBorder="1" applyAlignment="1" applyProtection="1">
      <alignment vertical="center"/>
      <protection hidden="1"/>
    </xf>
    <xf numFmtId="178" fontId="3" fillId="2" borderId="31" xfId="43" applyNumberFormat="1" applyFont="1" applyFill="1" applyBorder="1" applyAlignment="1" applyProtection="1">
      <alignment vertical="center"/>
      <protection hidden="1"/>
    </xf>
    <xf numFmtId="0" fontId="8" fillId="2" borderId="10" xfId="50" applyFont="1" applyFill="1" applyBorder="1" applyAlignment="1" applyProtection="1">
      <alignment horizontal="center" vertical="center"/>
      <protection hidden="1"/>
    </xf>
    <xf numFmtId="0" fontId="8" fillId="2" borderId="12" xfId="50" applyFont="1" applyFill="1" applyBorder="1" applyAlignment="1" applyProtection="1">
      <alignment horizontal="center" vertical="center"/>
      <protection hidden="1"/>
    </xf>
    <xf numFmtId="0" fontId="8" fillId="2" borderId="16" xfId="50" applyFont="1" applyFill="1" applyBorder="1" applyAlignment="1" applyProtection="1">
      <alignment horizontal="center" vertical="center"/>
      <protection hidden="1"/>
    </xf>
    <xf numFmtId="0" fontId="2" fillId="2" borderId="10" xfId="50" applyFont="1" applyFill="1" applyBorder="1" applyAlignment="1" applyProtection="1">
      <alignment vertical="center"/>
      <protection hidden="1"/>
    </xf>
    <xf numFmtId="0" fontId="2" fillId="2" borderId="10" xfId="50" applyFont="1" applyFill="1" applyBorder="1" applyAlignment="1" applyProtection="1">
      <alignment horizontal="left" vertical="center" indent="1"/>
      <protection hidden="1"/>
    </xf>
    <xf numFmtId="0" fontId="2" fillId="2" borderId="12" xfId="50" applyFont="1" applyFill="1" applyBorder="1" applyAlignment="1" applyProtection="1">
      <alignment horizontal="center" vertical="center"/>
      <protection hidden="1"/>
    </xf>
    <xf numFmtId="172" fontId="2" fillId="2" borderId="16" xfId="50" applyNumberFormat="1" applyFont="1" applyFill="1" applyBorder="1" applyAlignment="1" applyProtection="1">
      <alignment vertical="center"/>
      <protection hidden="1"/>
    </xf>
    <xf numFmtId="178" fontId="2" fillId="0" borderId="0" xfId="50" applyNumberFormat="1" applyFont="1" applyBorder="1"/>
    <xf numFmtId="179" fontId="2" fillId="2" borderId="16" xfId="50" applyNumberFormat="1" applyFont="1" applyFill="1" applyBorder="1" applyAlignment="1" applyProtection="1">
      <alignment vertical="center"/>
      <protection hidden="1"/>
    </xf>
    <xf numFmtId="180" fontId="2" fillId="2" borderId="10" xfId="50" applyNumberFormat="1" applyFont="1" applyFill="1" applyBorder="1" applyAlignment="1" applyProtection="1">
      <alignment vertical="center"/>
      <protection hidden="1"/>
    </xf>
    <xf numFmtId="172" fontId="2" fillId="2" borderId="10" xfId="50" applyNumberFormat="1" applyFont="1" applyFill="1" applyBorder="1" applyAlignment="1" applyProtection="1">
      <alignment vertical="center"/>
      <protection hidden="1"/>
    </xf>
    <xf numFmtId="0" fontId="8" fillId="0" borderId="0" xfId="50" applyFont="1" applyBorder="1" applyAlignment="1" applyProtection="1">
      <alignment vertical="center"/>
      <protection hidden="1"/>
    </xf>
    <xf numFmtId="0" fontId="9" fillId="0" borderId="16" xfId="50" applyNumberFormat="1" applyFont="1" applyFill="1" applyBorder="1" applyAlignment="1" applyProtection="1">
      <alignment horizontal="center" vertical="center"/>
      <protection hidden="1"/>
    </xf>
    <xf numFmtId="170" fontId="11" fillId="0" borderId="10" xfId="43" applyNumberFormat="1" applyFont="1" applyFill="1" applyBorder="1" applyAlignment="1" applyProtection="1">
      <alignment horizontal="right" vertical="center"/>
      <protection hidden="1"/>
    </xf>
    <xf numFmtId="0" fontId="2" fillId="0" borderId="0" xfId="50" applyFont="1" applyBorder="1" applyAlignment="1" applyProtection="1">
      <alignment horizontal="center" vertical="center"/>
      <protection hidden="1"/>
    </xf>
    <xf numFmtId="170" fontId="2" fillId="0" borderId="0" xfId="50" applyNumberFormat="1" applyFont="1"/>
    <xf numFmtId="170" fontId="2" fillId="0" borderId="4" xfId="50" applyNumberFormat="1" applyFont="1" applyBorder="1"/>
    <xf numFmtId="0" fontId="2" fillId="0" borderId="32" xfId="50" applyFont="1" applyBorder="1"/>
    <xf numFmtId="0" fontId="2" fillId="0" borderId="33" xfId="50" applyFont="1" applyBorder="1"/>
    <xf numFmtId="170" fontId="2" fillId="0" borderId="10" xfId="50" applyNumberFormat="1" applyFont="1" applyBorder="1"/>
    <xf numFmtId="0" fontId="2" fillId="0" borderId="18" xfId="50" applyFont="1" applyBorder="1"/>
    <xf numFmtId="9" fontId="2" fillId="2" borderId="16" xfId="50" applyNumberFormat="1" applyFont="1" applyFill="1" applyBorder="1" applyAlignment="1" applyProtection="1">
      <alignment horizontal="center" vertical="center"/>
      <protection hidden="1"/>
    </xf>
    <xf numFmtId="170" fontId="2" fillId="0" borderId="7" xfId="50" applyNumberFormat="1" applyFont="1" applyBorder="1"/>
    <xf numFmtId="0" fontId="2" fillId="0" borderId="34" xfId="50" applyFont="1" applyBorder="1"/>
    <xf numFmtId="0" fontId="2" fillId="0" borderId="35" xfId="50" applyFont="1" applyBorder="1"/>
    <xf numFmtId="0" fontId="9" fillId="0" borderId="17" xfId="50" applyNumberFormat="1" applyFont="1" applyFill="1" applyBorder="1" applyAlignment="1" applyProtection="1">
      <alignment horizontal="center" vertical="center"/>
      <protection hidden="1"/>
    </xf>
    <xf numFmtId="170" fontId="11" fillId="0" borderId="20" xfId="43" applyNumberFormat="1" applyFont="1" applyFill="1" applyBorder="1" applyAlignment="1" applyProtection="1">
      <alignment horizontal="right" vertical="center"/>
      <protection hidden="1"/>
    </xf>
    <xf numFmtId="9" fontId="2" fillId="2" borderId="17" xfId="50" applyNumberFormat="1" applyFont="1" applyFill="1" applyBorder="1" applyAlignment="1" applyProtection="1">
      <alignment horizontal="center" vertical="center"/>
      <protection hidden="1"/>
    </xf>
    <xf numFmtId="170" fontId="2" fillId="0" borderId="0" xfId="50" applyNumberFormat="1" applyFont="1" applyBorder="1"/>
    <xf numFmtId="178" fontId="2" fillId="2" borderId="0" xfId="43" applyNumberFormat="1" applyFont="1" applyFill="1" applyBorder="1" applyAlignment="1" applyProtection="1">
      <alignment vertical="center"/>
      <protection hidden="1"/>
    </xf>
    <xf numFmtId="178" fontId="2" fillId="2" borderId="0" xfId="43" applyNumberFormat="1" applyFont="1" applyFill="1" applyBorder="1" applyAlignment="1" applyProtection="1">
      <alignment horizontal="left" vertical="center"/>
      <protection hidden="1"/>
    </xf>
    <xf numFmtId="0" fontId="2" fillId="0" borderId="0" xfId="50" applyFont="1" applyAlignment="1" applyProtection="1">
      <alignment vertical="center"/>
      <protection hidden="1"/>
    </xf>
    <xf numFmtId="0" fontId="2" fillId="0" borderId="0" xfId="50" applyFont="1" applyFill="1" applyBorder="1" applyAlignment="1" applyProtection="1">
      <alignment vertical="center"/>
      <protection hidden="1"/>
    </xf>
    <xf numFmtId="0" fontId="2" fillId="0" borderId="0" xfId="50" applyFont="1" applyFill="1"/>
    <xf numFmtId="170" fontId="2" fillId="0" borderId="10" xfId="43" applyNumberFormat="1" applyFont="1" applyFill="1" applyBorder="1" applyAlignment="1" applyProtection="1">
      <alignment horizontal="right" vertical="center"/>
      <protection hidden="1"/>
    </xf>
    <xf numFmtId="183" fontId="2" fillId="0" borderId="0" xfId="50" applyNumberFormat="1" applyFont="1" applyBorder="1"/>
    <xf numFmtId="170" fontId="2" fillId="5" borderId="10" xfId="43" applyNumberFormat="1" applyFont="1" applyFill="1" applyBorder="1" applyAlignment="1" applyProtection="1">
      <alignment horizontal="right" vertical="center"/>
      <protection hidden="1"/>
    </xf>
    <xf numFmtId="170" fontId="2" fillId="6" borderId="10" xfId="43" applyNumberFormat="1" applyFont="1" applyFill="1" applyBorder="1" applyAlignment="1" applyProtection="1">
      <alignment horizontal="right" vertical="center"/>
      <protection hidden="1"/>
    </xf>
    <xf numFmtId="9" fontId="2" fillId="4" borderId="16" xfId="50" applyNumberFormat="1" applyFont="1" applyFill="1" applyBorder="1" applyAlignment="1" applyProtection="1">
      <alignment horizontal="center" vertical="center"/>
      <protection hidden="1"/>
    </xf>
    <xf numFmtId="179" fontId="11" fillId="2" borderId="16" xfId="50" applyNumberFormat="1" applyFont="1" applyFill="1" applyBorder="1" applyAlignment="1" applyProtection="1">
      <alignment vertical="center"/>
      <protection hidden="1"/>
    </xf>
    <xf numFmtId="0" fontId="2" fillId="2" borderId="36" xfId="50" applyFont="1" applyFill="1" applyBorder="1" applyAlignment="1" applyProtection="1">
      <alignment horizontal="left" vertical="center" indent="1"/>
      <protection hidden="1"/>
    </xf>
    <xf numFmtId="0" fontId="2" fillId="2" borderId="36" xfId="50" applyFont="1" applyFill="1" applyBorder="1" applyAlignment="1" applyProtection="1">
      <alignment vertical="center"/>
      <protection hidden="1"/>
    </xf>
    <xf numFmtId="0" fontId="2" fillId="2" borderId="5" xfId="50" applyFont="1" applyFill="1" applyBorder="1" applyAlignment="1" applyProtection="1">
      <alignment horizontal="center"/>
      <protection hidden="1"/>
    </xf>
    <xf numFmtId="3" fontId="16" fillId="0" borderId="36" xfId="0" applyNumberFormat="1" applyFont="1" applyBorder="1" applyAlignment="1">
      <alignment horizontal="center"/>
    </xf>
    <xf numFmtId="3" fontId="16" fillId="0" borderId="8" xfId="0" applyNumberFormat="1" applyFont="1" applyBorder="1" applyAlignment="1">
      <alignment horizontal="center"/>
    </xf>
    <xf numFmtId="0" fontId="19" fillId="0" borderId="0" xfId="0" applyFont="1" applyFill="1" applyBorder="1" applyAlignment="1">
      <alignment horizontal="center" vertical="center" wrapText="1"/>
    </xf>
    <xf numFmtId="0" fontId="22" fillId="0" borderId="36" xfId="0" applyFont="1" applyFill="1" applyBorder="1" applyAlignment="1">
      <alignment horizontal="center" vertical="center" wrapText="1"/>
    </xf>
    <xf numFmtId="0" fontId="21" fillId="0" borderId="0" xfId="0" applyFont="1" applyFill="1" applyBorder="1" applyAlignment="1">
      <alignment horizontal="center" vertical="center"/>
    </xf>
    <xf numFmtId="0" fontId="23" fillId="0" borderId="36" xfId="0" applyFont="1" applyFill="1" applyBorder="1" applyAlignment="1">
      <alignment horizontal="left" vertical="center"/>
    </xf>
    <xf numFmtId="0" fontId="23" fillId="0" borderId="36" xfId="0" applyFont="1" applyFill="1" applyBorder="1" applyAlignment="1">
      <alignment horizontal="center" vertical="center"/>
    </xf>
    <xf numFmtId="0" fontId="23" fillId="0" borderId="0" xfId="0" applyFont="1" applyFill="1" applyBorder="1" applyAlignment="1">
      <alignment horizontal="center" vertical="center"/>
    </xf>
    <xf numFmtId="0" fontId="20" fillId="10" borderId="36" xfId="0" applyFont="1" applyFill="1" applyBorder="1" applyAlignment="1">
      <alignment horizontal="left" vertical="center"/>
    </xf>
    <xf numFmtId="0" fontId="24" fillId="10" borderId="36" xfId="0" applyFont="1" applyFill="1" applyBorder="1" applyAlignment="1">
      <alignment horizontal="center" vertical="center"/>
    </xf>
    <xf numFmtId="0" fontId="20" fillId="0" borderId="0" xfId="0" applyFont="1" applyFill="1" applyBorder="1" applyAlignment="1">
      <alignment horizontal="center" vertical="center"/>
    </xf>
    <xf numFmtId="0" fontId="20" fillId="10" borderId="0" xfId="0" applyFont="1" applyFill="1" applyBorder="1" applyAlignment="1">
      <alignment horizontal="center" vertical="center"/>
    </xf>
    <xf numFmtId="0" fontId="21" fillId="10" borderId="0" xfId="0" applyFont="1" applyFill="1" applyBorder="1" applyAlignment="1">
      <alignment horizontal="center" vertical="center"/>
    </xf>
    <xf numFmtId="0" fontId="21" fillId="8" borderId="0" xfId="0" applyFont="1" applyFill="1" applyBorder="1" applyAlignment="1">
      <alignment horizontal="center" vertical="center"/>
    </xf>
    <xf numFmtId="0" fontId="21" fillId="0" borderId="0" xfId="0" applyFont="1" applyFill="1" applyBorder="1" applyAlignment="1">
      <alignment horizontal="center" vertical="center" wrapText="1"/>
    </xf>
    <xf numFmtId="0" fontId="20" fillId="10" borderId="36" xfId="0" applyFont="1" applyFill="1" applyBorder="1" applyAlignment="1">
      <alignment horizontal="center" vertical="center" wrapText="1"/>
    </xf>
    <xf numFmtId="43" fontId="20" fillId="10" borderId="36" xfId="62" applyFont="1" applyFill="1" applyBorder="1" applyAlignment="1">
      <alignment horizontal="center" vertical="center" wrapText="1"/>
    </xf>
    <xf numFmtId="0" fontId="20" fillId="8" borderId="36" xfId="0" applyFont="1" applyFill="1" applyBorder="1" applyAlignment="1">
      <alignment horizontal="center" vertical="center" wrapText="1"/>
    </xf>
    <xf numFmtId="0" fontId="20" fillId="8" borderId="36" xfId="0" applyFont="1" applyFill="1" applyBorder="1" applyAlignment="1">
      <alignment vertical="center" wrapText="1"/>
    </xf>
    <xf numFmtId="43" fontId="20" fillId="8" borderId="36" xfId="62" applyFont="1" applyFill="1" applyBorder="1" applyAlignment="1">
      <alignment horizontal="center" vertical="center" wrapText="1"/>
    </xf>
    <xf numFmtId="0" fontId="20" fillId="8" borderId="0" xfId="0" applyFont="1" applyFill="1" applyBorder="1" applyAlignment="1">
      <alignment horizontal="center" vertical="center"/>
    </xf>
    <xf numFmtId="0" fontId="20" fillId="0" borderId="36" xfId="0" applyFont="1" applyFill="1" applyBorder="1" applyAlignment="1">
      <alignment horizontal="center" vertical="center" wrapText="1"/>
    </xf>
    <xf numFmtId="0" fontId="24" fillId="0" borderId="36" xfId="0" applyFont="1" applyFill="1" applyBorder="1" applyAlignment="1">
      <alignment horizontal="center" vertical="center" wrapText="1"/>
    </xf>
    <xf numFmtId="0" fontId="21" fillId="0" borderId="36" xfId="0" applyFont="1" applyFill="1" applyBorder="1" applyAlignment="1">
      <alignment vertical="center" wrapText="1"/>
    </xf>
    <xf numFmtId="0" fontId="21" fillId="0" borderId="36" xfId="0" applyFont="1" applyFill="1" applyBorder="1" applyAlignment="1">
      <alignment horizontal="center" vertical="center" wrapText="1"/>
    </xf>
    <xf numFmtId="43" fontId="21" fillId="0" borderId="36" xfId="62" applyFont="1" applyFill="1" applyBorder="1" applyAlignment="1">
      <alignment horizontal="center" vertical="center" wrapText="1"/>
    </xf>
    <xf numFmtId="170" fontId="21" fillId="0" borderId="36" xfId="0" applyNumberFormat="1" applyFont="1" applyFill="1" applyBorder="1" applyAlignment="1">
      <alignment horizontal="right" vertical="center" wrapText="1"/>
    </xf>
    <xf numFmtId="0" fontId="20" fillId="9" borderId="36" xfId="0" applyFont="1" applyFill="1" applyBorder="1" applyAlignment="1">
      <alignment horizontal="center" vertical="center" wrapText="1"/>
    </xf>
    <xf numFmtId="0" fontId="20" fillId="9" borderId="36" xfId="0" applyFont="1" applyFill="1" applyBorder="1" applyAlignment="1">
      <alignment vertical="center" wrapText="1"/>
    </xf>
    <xf numFmtId="43" fontId="20" fillId="9" borderId="36" xfId="62" applyFont="1" applyFill="1" applyBorder="1" applyAlignment="1">
      <alignment horizontal="center" vertical="center" wrapText="1"/>
    </xf>
    <xf numFmtId="170" fontId="20" fillId="9" borderId="36" xfId="0" applyNumberFormat="1" applyFont="1" applyFill="1" applyBorder="1" applyAlignment="1">
      <alignment horizontal="right" vertical="center" wrapText="1"/>
    </xf>
    <xf numFmtId="0" fontId="21" fillId="8" borderId="36" xfId="0" applyFont="1" applyFill="1" applyBorder="1" applyAlignment="1">
      <alignment horizontal="center" vertical="center" wrapText="1"/>
    </xf>
    <xf numFmtId="43" fontId="21" fillId="8" borderId="36" xfId="62" applyFont="1" applyFill="1" applyBorder="1" applyAlignment="1">
      <alignment horizontal="center" vertical="center" wrapText="1"/>
    </xf>
    <xf numFmtId="170" fontId="21" fillId="8" borderId="36" xfId="0" applyNumberFormat="1" applyFont="1" applyFill="1" applyBorder="1" applyAlignment="1">
      <alignment horizontal="right" vertical="center" wrapText="1"/>
    </xf>
    <xf numFmtId="170" fontId="20" fillId="8" borderId="36" xfId="0" applyNumberFormat="1" applyFont="1" applyFill="1" applyBorder="1" applyAlignment="1">
      <alignment horizontal="right" vertical="center" wrapText="1"/>
    </xf>
    <xf numFmtId="0" fontId="21" fillId="9" borderId="36" xfId="0" applyFont="1" applyFill="1" applyBorder="1" applyAlignment="1">
      <alignment horizontal="center" vertical="center" wrapText="1"/>
    </xf>
    <xf numFmtId="0" fontId="20" fillId="9" borderId="0" xfId="0" applyFont="1" applyFill="1" applyBorder="1" applyAlignment="1">
      <alignment horizontal="center" vertical="center"/>
    </xf>
    <xf numFmtId="43" fontId="21" fillId="9" borderId="36" xfId="62" applyFont="1" applyFill="1" applyBorder="1" applyAlignment="1">
      <alignment horizontal="center" vertical="center" wrapText="1"/>
    </xf>
    <xf numFmtId="170" fontId="21" fillId="9" borderId="36" xfId="0" applyNumberFormat="1" applyFont="1" applyFill="1" applyBorder="1" applyAlignment="1">
      <alignment horizontal="right" vertical="center" wrapText="1"/>
    </xf>
    <xf numFmtId="0" fontId="21" fillId="9" borderId="0" xfId="0" applyFont="1" applyFill="1" applyBorder="1" applyAlignment="1">
      <alignment horizontal="center" vertical="center"/>
    </xf>
    <xf numFmtId="0" fontId="25" fillId="0" borderId="36" xfId="0" applyFont="1" applyFill="1" applyBorder="1" applyAlignment="1">
      <alignment vertical="center" wrapText="1"/>
    </xf>
    <xf numFmtId="0" fontId="25" fillId="0" borderId="36" xfId="0" applyFont="1" applyFill="1" applyBorder="1" applyAlignment="1">
      <alignment horizontal="center" vertical="center" wrapText="1"/>
    </xf>
    <xf numFmtId="43" fontId="25" fillId="0" borderId="36" xfId="62" applyFont="1" applyFill="1" applyBorder="1" applyAlignment="1">
      <alignment horizontal="center" vertical="center" wrapText="1"/>
    </xf>
    <xf numFmtId="170" fontId="25" fillId="0" borderId="36" xfId="0" applyNumberFormat="1" applyFont="1" applyFill="1" applyBorder="1" applyAlignment="1">
      <alignment horizontal="right" vertical="center" wrapText="1"/>
    </xf>
    <xf numFmtId="0" fontId="25" fillId="0" borderId="0" xfId="0" applyFont="1" applyFill="1" applyBorder="1" applyAlignment="1">
      <alignment horizontal="center" vertical="center"/>
    </xf>
    <xf numFmtId="0" fontId="20" fillId="0" borderId="0" xfId="0" applyFont="1" applyFill="1" applyBorder="1" applyAlignment="1">
      <alignment horizontal="center" vertical="center" wrapText="1"/>
    </xf>
    <xf numFmtId="0" fontId="20" fillId="0" borderId="36" xfId="0" applyFont="1" applyFill="1" applyBorder="1" applyAlignment="1">
      <alignment vertical="center" wrapText="1"/>
    </xf>
    <xf numFmtId="170" fontId="20" fillId="0" borderId="36" xfId="0" applyNumberFormat="1" applyFont="1" applyFill="1" applyBorder="1" applyAlignment="1">
      <alignment horizontal="right" vertical="center" wrapText="1"/>
    </xf>
    <xf numFmtId="9" fontId="25" fillId="8" borderId="36" xfId="130" applyFont="1" applyFill="1" applyBorder="1" applyAlignment="1">
      <alignment horizontal="center" vertical="center" wrapText="1"/>
    </xf>
    <xf numFmtId="165" fontId="25" fillId="8" borderId="36" xfId="89" applyFont="1" applyFill="1" applyBorder="1" applyAlignment="1">
      <alignment vertical="center" wrapText="1"/>
    </xf>
    <xf numFmtId="165" fontId="25" fillId="0" borderId="36" xfId="89" applyFont="1" applyFill="1" applyBorder="1" applyAlignment="1">
      <alignment vertical="center" wrapText="1"/>
    </xf>
    <xf numFmtId="170" fontId="24" fillId="9" borderId="36" xfId="0" applyNumberFormat="1" applyFont="1" applyFill="1" applyBorder="1" applyAlignment="1">
      <alignment vertical="center" wrapText="1"/>
    </xf>
    <xf numFmtId="0" fontId="21" fillId="0" borderId="0" xfId="0" applyFont="1" applyFill="1" applyBorder="1" applyAlignment="1">
      <alignment vertical="center"/>
    </xf>
    <xf numFmtId="43" fontId="21" fillId="0" borderId="0" xfId="62" applyFont="1" applyFill="1" applyBorder="1" applyAlignment="1">
      <alignment horizontal="center" vertical="center"/>
    </xf>
    <xf numFmtId="0" fontId="26" fillId="0" borderId="0" xfId="0" applyFont="1" applyFill="1" applyBorder="1" applyAlignment="1">
      <alignment horizontal="center" vertical="center" wrapText="1"/>
    </xf>
    <xf numFmtId="0" fontId="27" fillId="0" borderId="0" xfId="0" applyFont="1" applyFill="1" applyBorder="1" applyAlignment="1">
      <alignment horizontal="center" vertical="center" wrapText="1"/>
    </xf>
    <xf numFmtId="186" fontId="26" fillId="0" borderId="0" xfId="0" applyNumberFormat="1" applyFont="1" applyFill="1" applyBorder="1" applyAlignment="1">
      <alignment horizontal="center" vertical="center" wrapText="1"/>
    </xf>
    <xf numFmtId="0" fontId="18" fillId="0" borderId="0" xfId="0" applyFont="1" applyFill="1" applyBorder="1" applyAlignment="1">
      <alignment horizontal="center" vertical="center" wrapText="1"/>
    </xf>
    <xf numFmtId="0" fontId="19" fillId="0" borderId="0" xfId="0" applyFont="1" applyFill="1" applyBorder="1" applyAlignment="1">
      <alignment wrapText="1"/>
    </xf>
    <xf numFmtId="0" fontId="19" fillId="0" borderId="0" xfId="0" applyFont="1" applyFill="1" applyBorder="1" applyAlignment="1">
      <alignment vertical="center" wrapText="1"/>
    </xf>
    <xf numFmtId="186" fontId="19" fillId="0" borderId="0" xfId="0" applyNumberFormat="1" applyFont="1" applyFill="1" applyBorder="1" applyAlignment="1">
      <alignment horizontal="center" vertical="center" wrapText="1"/>
    </xf>
    <xf numFmtId="0" fontId="19" fillId="0" borderId="0" xfId="0" applyFont="1" applyFill="1" applyBorder="1" applyAlignment="1">
      <alignment horizontal="center" wrapText="1"/>
    </xf>
    <xf numFmtId="0" fontId="19" fillId="0" borderId="0" xfId="0" applyFont="1" applyFill="1" applyBorder="1" applyAlignment="1">
      <alignment horizontal="center" vertical="center"/>
    </xf>
    <xf numFmtId="0" fontId="18" fillId="0" borderId="0" xfId="0" applyFont="1" applyFill="1" applyBorder="1" applyAlignment="1">
      <alignment horizontal="center" vertical="center"/>
    </xf>
    <xf numFmtId="170" fontId="19" fillId="0" borderId="0" xfId="0" applyNumberFormat="1" applyFont="1" applyFill="1" applyBorder="1" applyAlignment="1">
      <alignment horizontal="center" vertical="center" wrapText="1"/>
    </xf>
    <xf numFmtId="0" fontId="18" fillId="0" borderId="0" xfId="0" applyFont="1" applyFill="1" applyBorder="1" applyAlignment="1">
      <alignment vertical="center" wrapText="1"/>
    </xf>
    <xf numFmtId="170" fontId="19" fillId="0" borderId="0" xfId="0" applyNumberFormat="1" applyFont="1" applyFill="1" applyBorder="1" applyAlignment="1">
      <alignment vertical="center" wrapText="1"/>
    </xf>
    <xf numFmtId="0" fontId="18" fillId="0" borderId="0" xfId="0" applyFont="1" applyFill="1" applyBorder="1" applyAlignment="1">
      <alignment wrapText="1"/>
    </xf>
    <xf numFmtId="0" fontId="18" fillId="0" borderId="0" xfId="0" applyFont="1" applyFill="1" applyBorder="1" applyAlignment="1">
      <alignment horizontal="center" wrapText="1"/>
    </xf>
    <xf numFmtId="170" fontId="18" fillId="0" borderId="0" xfId="0" applyNumberFormat="1" applyFont="1" applyFill="1" applyBorder="1" applyAlignment="1">
      <alignment horizontal="center" vertical="center" wrapText="1"/>
    </xf>
    <xf numFmtId="185" fontId="19" fillId="0" borderId="0" xfId="0" applyNumberFormat="1" applyFont="1" applyFill="1" applyBorder="1" applyAlignment="1">
      <alignment horizontal="center" wrapText="1"/>
    </xf>
    <xf numFmtId="9" fontId="19" fillId="0" borderId="0" xfId="130" applyFont="1" applyFill="1" applyBorder="1" applyAlignment="1">
      <alignment wrapText="1"/>
    </xf>
    <xf numFmtId="9" fontId="19" fillId="0" borderId="0" xfId="130" applyFont="1" applyFill="1" applyBorder="1" applyAlignment="1">
      <alignment horizontal="center" wrapText="1"/>
    </xf>
    <xf numFmtId="165" fontId="21" fillId="0" borderId="0" xfId="0" applyNumberFormat="1" applyFont="1" applyFill="1" applyBorder="1" applyAlignment="1">
      <alignment horizontal="center" vertical="center"/>
    </xf>
    <xf numFmtId="0" fontId="20" fillId="9" borderId="36" xfId="0" applyFont="1" applyFill="1" applyBorder="1" applyAlignment="1">
      <alignment horizontal="left" vertical="center" wrapText="1"/>
    </xf>
    <xf numFmtId="0" fontId="20" fillId="0" borderId="49" xfId="0" applyFont="1" applyFill="1" applyBorder="1" applyAlignment="1">
      <alignment horizontal="center" vertical="center" wrapText="1"/>
    </xf>
    <xf numFmtId="0" fontId="19" fillId="0" borderId="0" xfId="0" applyFont="1" applyFill="1" applyBorder="1" applyAlignment="1">
      <alignment horizontal="center" vertical="center" wrapText="1"/>
    </xf>
    <xf numFmtId="0" fontId="18" fillId="0" borderId="49" xfId="0" applyFont="1" applyFill="1" applyBorder="1" applyAlignment="1">
      <alignment vertical="center" wrapText="1"/>
    </xf>
    <xf numFmtId="170" fontId="24" fillId="8" borderId="49" xfId="89" applyNumberFormat="1" applyFont="1" applyFill="1" applyBorder="1" applyAlignment="1">
      <alignment vertical="center" wrapText="1"/>
    </xf>
    <xf numFmtId="0" fontId="24" fillId="0" borderId="49" xfId="0" applyFont="1" applyFill="1" applyBorder="1" applyAlignment="1">
      <alignment horizontal="center" vertical="center" wrapText="1"/>
    </xf>
    <xf numFmtId="43" fontId="21" fillId="0" borderId="49" xfId="62" applyFont="1" applyFill="1" applyBorder="1" applyAlignment="1">
      <alignment horizontal="center" vertical="center" wrapText="1"/>
    </xf>
    <xf numFmtId="170" fontId="21" fillId="0" borderId="49" xfId="0" applyNumberFormat="1" applyFont="1" applyFill="1" applyBorder="1" applyAlignment="1">
      <alignment horizontal="right" vertical="center" wrapText="1"/>
    </xf>
    <xf numFmtId="170" fontId="45" fillId="0" borderId="36" xfId="0" applyNumberFormat="1" applyFont="1" applyFill="1" applyBorder="1" applyAlignment="1">
      <alignment horizontal="right" vertical="center" wrapText="1"/>
    </xf>
    <xf numFmtId="0" fontId="24" fillId="0" borderId="49" xfId="0" applyFont="1" applyFill="1" applyBorder="1" applyAlignment="1">
      <alignment vertical="center"/>
    </xf>
    <xf numFmtId="2" fontId="20" fillId="0" borderId="36" xfId="0" applyNumberFormat="1" applyFont="1" applyFill="1" applyBorder="1" applyAlignment="1">
      <alignment horizontal="center" vertical="center" wrapText="1"/>
    </xf>
    <xf numFmtId="2" fontId="20" fillId="0" borderId="49" xfId="0" applyNumberFormat="1" applyFont="1" applyFill="1" applyBorder="1" applyAlignment="1">
      <alignment horizontal="center" vertical="center" wrapText="1"/>
    </xf>
    <xf numFmtId="49" fontId="46" fillId="0" borderId="0" xfId="57" applyNumberFormat="1" applyFont="1" applyFill="1" applyBorder="1" applyAlignment="1">
      <alignment horizontal="center" vertical="center" wrapText="1"/>
    </xf>
    <xf numFmtId="0" fontId="46" fillId="0" borderId="0" xfId="42" applyFont="1" applyFill="1" applyBorder="1" applyAlignment="1">
      <alignment horizontal="justify" vertical="center"/>
    </xf>
    <xf numFmtId="0" fontId="46" fillId="0" borderId="0" xfId="42" applyFont="1" applyFill="1" applyBorder="1" applyAlignment="1">
      <alignment horizontal="center" vertical="center" wrapText="1"/>
    </xf>
    <xf numFmtId="182" fontId="46" fillId="0" borderId="0" xfId="43" applyNumberFormat="1" applyFont="1" applyFill="1" applyBorder="1" applyAlignment="1">
      <alignment horizontal="right" vertical="center" wrapText="1"/>
    </xf>
    <xf numFmtId="43" fontId="46" fillId="0" borderId="0" xfId="62" applyFont="1" applyFill="1" applyBorder="1" applyAlignment="1">
      <alignment horizontal="right" vertical="center" wrapText="1"/>
    </xf>
    <xf numFmtId="49" fontId="47" fillId="0" borderId="0" xfId="57" applyNumberFormat="1" applyFont="1" applyFill="1" applyBorder="1" applyAlignment="1">
      <alignment horizontal="center" vertical="center" wrapText="1"/>
    </xf>
    <xf numFmtId="0" fontId="47" fillId="0" borderId="0" xfId="42" applyFont="1" applyFill="1" applyBorder="1" applyAlignment="1">
      <alignment horizontal="justify" vertical="center"/>
    </xf>
    <xf numFmtId="0" fontId="47" fillId="0" borderId="0" xfId="42" applyFont="1" applyFill="1" applyBorder="1" applyAlignment="1">
      <alignment horizontal="center" vertical="center" wrapText="1"/>
    </xf>
    <xf numFmtId="182" fontId="47" fillId="0" borderId="0" xfId="43" applyNumberFormat="1" applyFont="1" applyFill="1" applyBorder="1" applyAlignment="1">
      <alignment horizontal="right" vertical="center" wrapText="1"/>
    </xf>
    <xf numFmtId="43" fontId="47" fillId="0" borderId="0" xfId="62" applyFont="1" applyFill="1" applyBorder="1" applyAlignment="1">
      <alignment horizontal="right" vertical="center" wrapText="1"/>
    </xf>
    <xf numFmtId="0" fontId="47" fillId="0" borderId="0" xfId="0" applyFont="1" applyFill="1" applyBorder="1" applyAlignment="1">
      <alignment horizontal="center" vertical="center" wrapText="1"/>
    </xf>
    <xf numFmtId="182" fontId="47" fillId="0" borderId="0" xfId="13" applyNumberFormat="1" applyFont="1" applyFill="1" applyBorder="1" applyAlignment="1">
      <alignment horizontal="right" vertical="center" wrapText="1"/>
    </xf>
    <xf numFmtId="173" fontId="20" fillId="0" borderId="36" xfId="0" applyNumberFormat="1" applyFont="1" applyFill="1" applyBorder="1" applyAlignment="1">
      <alignment horizontal="center" vertical="center" wrapText="1"/>
    </xf>
    <xf numFmtId="43" fontId="48" fillId="8" borderId="36" xfId="62" applyFont="1" applyFill="1" applyBorder="1" applyAlignment="1">
      <alignment horizontal="center" vertical="center" wrapText="1"/>
    </xf>
    <xf numFmtId="43" fontId="45" fillId="0" borderId="36" xfId="62" applyFont="1" applyFill="1" applyBorder="1" applyAlignment="1">
      <alignment horizontal="center" vertical="center" wrapText="1"/>
    </xf>
    <xf numFmtId="43" fontId="21" fillId="7" borderId="36" xfId="62" applyFont="1" applyFill="1" applyBorder="1" applyAlignment="1">
      <alignment horizontal="center" vertical="center" wrapText="1"/>
    </xf>
    <xf numFmtId="0" fontId="20" fillId="9" borderId="49" xfId="0" applyFont="1" applyFill="1" applyBorder="1" applyAlignment="1">
      <alignment horizontal="center" vertical="center" wrapText="1"/>
    </xf>
    <xf numFmtId="0" fontId="20" fillId="9" borderId="49" xfId="0" applyFont="1" applyFill="1" applyBorder="1" applyAlignment="1">
      <alignment vertical="center" wrapText="1"/>
    </xf>
    <xf numFmtId="43" fontId="20" fillId="9" borderId="49" xfId="62" applyFont="1" applyFill="1" applyBorder="1" applyAlignment="1">
      <alignment horizontal="center" vertical="center" wrapText="1"/>
    </xf>
    <xf numFmtId="170" fontId="20" fillId="9" borderId="49" xfId="0" applyNumberFormat="1" applyFont="1" applyFill="1" applyBorder="1" applyAlignment="1">
      <alignment horizontal="right" vertical="center" wrapText="1"/>
    </xf>
    <xf numFmtId="0" fontId="20" fillId="8" borderId="49" xfId="0" applyFont="1" applyFill="1" applyBorder="1" applyAlignment="1">
      <alignment horizontal="center" vertical="center" wrapText="1"/>
    </xf>
    <xf numFmtId="0" fontId="20" fillId="8" borderId="49" xfId="0" applyFont="1" applyFill="1" applyBorder="1" applyAlignment="1">
      <alignment vertical="center" wrapText="1"/>
    </xf>
    <xf numFmtId="0" fontId="21" fillId="8" borderId="49" xfId="0" applyFont="1" applyFill="1" applyBorder="1" applyAlignment="1">
      <alignment horizontal="center" vertical="center" wrapText="1"/>
    </xf>
    <xf numFmtId="43" fontId="20" fillId="8" borderId="49" xfId="62" applyFont="1" applyFill="1" applyBorder="1" applyAlignment="1">
      <alignment horizontal="center" vertical="center" wrapText="1"/>
    </xf>
    <xf numFmtId="170" fontId="21" fillId="8" borderId="49" xfId="0" applyNumberFormat="1" applyFont="1" applyFill="1" applyBorder="1" applyAlignment="1">
      <alignment horizontal="right" vertical="center" wrapText="1"/>
    </xf>
    <xf numFmtId="170" fontId="20" fillId="8" borderId="49" xfId="0" applyNumberFormat="1" applyFont="1" applyFill="1" applyBorder="1" applyAlignment="1">
      <alignment horizontal="right" vertical="center" wrapText="1"/>
    </xf>
    <xf numFmtId="0" fontId="23" fillId="0" borderId="0" xfId="0" applyFont="1" applyFill="1" applyBorder="1" applyAlignment="1">
      <alignment horizontal="center" vertical="center" wrapText="1"/>
    </xf>
    <xf numFmtId="0" fontId="25" fillId="0" borderId="0" xfId="0" applyFont="1" applyFill="1" applyBorder="1" applyAlignment="1">
      <alignment horizontal="center" vertical="center" wrapText="1"/>
    </xf>
    <xf numFmtId="0" fontId="18" fillId="0" borderId="0" xfId="0" applyFont="1" applyFill="1" applyBorder="1" applyAlignment="1">
      <alignment horizontal="center" vertical="center"/>
    </xf>
    <xf numFmtId="0" fontId="18" fillId="0" borderId="0" xfId="0" applyFont="1" applyFill="1" applyBorder="1" applyAlignment="1">
      <alignment horizontal="center" vertical="center" wrapText="1"/>
    </xf>
    <xf numFmtId="4" fontId="21" fillId="0" borderId="0" xfId="0" applyNumberFormat="1" applyFont="1" applyFill="1" applyBorder="1" applyAlignment="1">
      <alignment horizontal="center" vertical="center"/>
    </xf>
    <xf numFmtId="0" fontId="21" fillId="0" borderId="49" xfId="0" applyFont="1" applyFill="1" applyBorder="1" applyAlignment="1">
      <alignment vertical="center" wrapText="1"/>
    </xf>
    <xf numFmtId="0" fontId="21" fillId="0" borderId="49" xfId="0" applyFont="1" applyFill="1" applyBorder="1" applyAlignment="1">
      <alignment horizontal="center" vertical="center" wrapText="1"/>
    </xf>
    <xf numFmtId="0" fontId="19" fillId="0" borderId="49" xfId="0" applyFont="1" applyFill="1" applyBorder="1" applyAlignment="1">
      <alignment horizontal="center" vertical="center"/>
    </xf>
    <xf numFmtId="0" fontId="18" fillId="0" borderId="49" xfId="0" applyFont="1" applyFill="1" applyBorder="1" applyAlignment="1">
      <alignment horizontal="center" vertical="center"/>
    </xf>
    <xf numFmtId="0" fontId="18" fillId="0" borderId="49" xfId="0" applyFont="1" applyFill="1" applyBorder="1" applyAlignment="1">
      <alignment horizontal="left" vertical="center" wrapText="1"/>
    </xf>
    <xf numFmtId="186" fontId="19" fillId="0" borderId="49" xfId="0" applyNumberFormat="1" applyFont="1" applyFill="1" applyBorder="1" applyAlignment="1">
      <alignment horizontal="center" vertical="center"/>
    </xf>
    <xf numFmtId="180" fontId="19" fillId="0" borderId="49" xfId="0" applyNumberFormat="1" applyFont="1" applyFill="1" applyBorder="1" applyAlignment="1">
      <alignment horizontal="right" vertical="center"/>
    </xf>
    <xf numFmtId="0" fontId="19" fillId="0" borderId="49" xfId="0" applyFont="1" applyFill="1" applyBorder="1" applyAlignment="1">
      <alignment horizontal="left" vertical="center" wrapText="1"/>
    </xf>
    <xf numFmtId="0" fontId="19" fillId="0" borderId="49" xfId="0" applyFont="1" applyFill="1" applyBorder="1" applyAlignment="1">
      <alignment horizontal="center" vertical="center" wrapText="1"/>
    </xf>
    <xf numFmtId="170" fontId="19" fillId="0" borderId="49" xfId="0" applyNumberFormat="1" applyFont="1" applyFill="1" applyBorder="1" applyAlignment="1">
      <alignment horizontal="center" vertical="center"/>
    </xf>
    <xf numFmtId="186" fontId="18" fillId="0" borderId="49" xfId="0" applyNumberFormat="1" applyFont="1" applyFill="1" applyBorder="1" applyAlignment="1">
      <alignment horizontal="center" vertical="center"/>
    </xf>
    <xf numFmtId="180" fontId="18" fillId="0" borderId="49" xfId="0" applyNumberFormat="1" applyFont="1" applyFill="1" applyBorder="1" applyAlignment="1">
      <alignment horizontal="right" vertical="center"/>
    </xf>
    <xf numFmtId="0" fontId="19" fillId="0" borderId="49" xfId="0" applyFont="1" applyFill="1" applyBorder="1" applyAlignment="1">
      <alignment vertical="center" wrapText="1"/>
    </xf>
    <xf numFmtId="0" fontId="6" fillId="0" borderId="49" xfId="0" applyFont="1" applyFill="1" applyBorder="1" applyAlignment="1">
      <alignment horizontal="center" vertical="center"/>
    </xf>
    <xf numFmtId="0" fontId="18" fillId="0" borderId="49" xfId="0" applyFont="1" applyFill="1" applyBorder="1" applyAlignment="1">
      <alignment horizontal="center" vertical="center" wrapText="1"/>
    </xf>
    <xf numFmtId="186" fontId="19" fillId="0" borderId="49" xfId="0" applyNumberFormat="1" applyFont="1" applyFill="1" applyBorder="1" applyAlignment="1">
      <alignment horizontal="center" vertical="center" wrapText="1"/>
    </xf>
    <xf numFmtId="0" fontId="18" fillId="0" borderId="49" xfId="0" applyFont="1" applyFill="1" applyBorder="1" applyAlignment="1" applyProtection="1">
      <alignment horizontal="left" vertical="center" wrapText="1"/>
      <protection hidden="1"/>
    </xf>
    <xf numFmtId="186" fontId="18" fillId="0" borderId="49" xfId="0" applyNumberFormat="1" applyFont="1" applyFill="1" applyBorder="1" applyAlignment="1">
      <alignment horizontal="center" vertical="center" wrapText="1"/>
    </xf>
    <xf numFmtId="180" fontId="18" fillId="0" borderId="49" xfId="0" applyNumberFormat="1" applyFont="1" applyFill="1" applyBorder="1" applyAlignment="1">
      <alignment horizontal="right" vertical="center" wrapText="1"/>
    </xf>
    <xf numFmtId="170" fontId="19" fillId="0" borderId="49" xfId="0" applyNumberFormat="1" applyFont="1" applyFill="1" applyBorder="1" applyAlignment="1">
      <alignment horizontal="center" vertical="center" wrapText="1"/>
    </xf>
    <xf numFmtId="170" fontId="18" fillId="0" borderId="49" xfId="0" applyNumberFormat="1" applyFont="1" applyFill="1" applyBorder="1" applyAlignment="1">
      <alignment horizontal="center" vertical="center"/>
    </xf>
    <xf numFmtId="180" fontId="19" fillId="0" borderId="49" xfId="0" applyNumberFormat="1" applyFont="1" applyFill="1" applyBorder="1" applyAlignment="1">
      <alignment horizontal="right" vertical="center" wrapText="1"/>
    </xf>
    <xf numFmtId="0" fontId="15" fillId="0" borderId="49" xfId="0" applyFont="1" applyFill="1" applyBorder="1" applyAlignment="1">
      <alignment horizontal="center" vertical="center"/>
    </xf>
    <xf numFmtId="0" fontId="19" fillId="0" borderId="49" xfId="0" applyFont="1" applyFill="1" applyBorder="1" applyAlignment="1">
      <alignment wrapText="1"/>
    </xf>
    <xf numFmtId="0" fontId="18" fillId="0" borderId="49" xfId="0" applyFont="1" applyFill="1" applyBorder="1" applyAlignment="1">
      <alignment wrapText="1"/>
    </xf>
    <xf numFmtId="170" fontId="18" fillId="0" borderId="49" xfId="0" applyNumberFormat="1" applyFont="1" applyFill="1" applyBorder="1" applyAlignment="1">
      <alignment vertical="center" wrapText="1"/>
    </xf>
    <xf numFmtId="170" fontId="19" fillId="0" borderId="49" xfId="0" applyNumberFormat="1" applyFont="1" applyFill="1" applyBorder="1" applyAlignment="1">
      <alignment vertical="center" wrapText="1"/>
    </xf>
    <xf numFmtId="0" fontId="18" fillId="0" borderId="49" xfId="0" applyFont="1" applyFill="1" applyBorder="1" applyAlignment="1">
      <alignment horizontal="justify" vertical="center" wrapText="1"/>
    </xf>
    <xf numFmtId="0" fontId="18" fillId="0" borderId="49" xfId="0" applyFont="1" applyFill="1" applyBorder="1" applyAlignment="1">
      <alignment vertical="top" wrapText="1"/>
    </xf>
    <xf numFmtId="0" fontId="18" fillId="0" borderId="49" xfId="51" applyFont="1" applyFill="1" applyBorder="1" applyAlignment="1">
      <alignment horizontal="justify" vertical="center" wrapText="1"/>
    </xf>
    <xf numFmtId="170" fontId="18" fillId="0" borderId="49" xfId="0" applyNumberFormat="1" applyFont="1" applyFill="1" applyBorder="1" applyAlignment="1">
      <alignment horizontal="center" vertical="center" wrapText="1"/>
    </xf>
    <xf numFmtId="0" fontId="6" fillId="0" borderId="49" xfId="0" applyFont="1" applyFill="1" applyBorder="1" applyAlignment="1">
      <alignment horizontal="center" vertical="center" wrapText="1"/>
    </xf>
    <xf numFmtId="186" fontId="6" fillId="0" borderId="49" xfId="0" applyNumberFormat="1" applyFont="1" applyFill="1" applyBorder="1" applyAlignment="1">
      <alignment horizontal="center" vertical="center" wrapText="1"/>
    </xf>
    <xf numFmtId="186" fontId="6" fillId="0" borderId="49" xfId="0" applyNumberFormat="1" applyFont="1" applyFill="1" applyBorder="1" applyAlignment="1">
      <alignment horizontal="center" vertical="center"/>
    </xf>
    <xf numFmtId="0" fontId="12" fillId="0" borderId="49" xfId="0" applyFont="1" applyFill="1" applyBorder="1" applyAlignment="1">
      <alignment horizontal="center" vertical="center"/>
    </xf>
    <xf numFmtId="9" fontId="18" fillId="0" borderId="49" xfId="130" applyFont="1" applyFill="1" applyBorder="1" applyAlignment="1">
      <alignment horizontal="center" vertical="center" wrapText="1"/>
    </xf>
    <xf numFmtId="0" fontId="18" fillId="0" borderId="49" xfId="0" applyNumberFormat="1" applyFont="1" applyFill="1" applyBorder="1" applyAlignment="1">
      <alignment horizontal="center" vertical="center" wrapText="1"/>
    </xf>
    <xf numFmtId="186" fontId="19" fillId="0" borderId="49" xfId="0" applyNumberFormat="1" applyFont="1" applyFill="1" applyBorder="1" applyAlignment="1">
      <alignment wrapText="1"/>
    </xf>
    <xf numFmtId="186" fontId="19" fillId="0" borderId="49" xfId="0" applyNumberFormat="1" applyFont="1" applyFill="1" applyBorder="1" applyAlignment="1">
      <alignment horizontal="center" vertical="top" wrapText="1"/>
    </xf>
    <xf numFmtId="0" fontId="28" fillId="0" borderId="49" xfId="0" applyFont="1" applyFill="1" applyBorder="1" applyAlignment="1">
      <alignment horizontal="center" vertical="center" wrapText="1"/>
    </xf>
    <xf numFmtId="43" fontId="29" fillId="7" borderId="49" xfId="62" applyFont="1" applyFill="1" applyBorder="1" applyAlignment="1">
      <alignment horizontal="right" vertical="center"/>
    </xf>
    <xf numFmtId="0" fontId="18" fillId="0" borderId="51" xfId="0" applyFont="1" applyFill="1" applyBorder="1" applyAlignment="1">
      <alignment horizontal="center" vertical="center" wrapText="1"/>
    </xf>
    <xf numFmtId="0" fontId="18" fillId="0" borderId="49" xfId="0" applyFont="1" applyFill="1" applyBorder="1" applyAlignment="1">
      <alignment horizontal="center" vertical="center" wrapText="1"/>
    </xf>
    <xf numFmtId="165" fontId="21" fillId="0" borderId="0" xfId="89" applyFont="1" applyFill="1" applyBorder="1" applyAlignment="1">
      <alignment horizontal="center" vertical="center" wrapText="1"/>
    </xf>
    <xf numFmtId="0" fontId="20" fillId="0" borderId="11" xfId="0" applyFont="1" applyFill="1" applyBorder="1" applyAlignment="1">
      <alignment horizontal="center" vertical="center"/>
    </xf>
    <xf numFmtId="0" fontId="20" fillId="8" borderId="11" xfId="0" applyFont="1" applyFill="1" applyBorder="1" applyAlignment="1">
      <alignment horizontal="center" vertical="center"/>
    </xf>
    <xf numFmtId="0" fontId="8" fillId="2" borderId="10" xfId="50" applyFont="1" applyFill="1" applyBorder="1" applyAlignment="1" applyProtection="1">
      <alignment horizontal="left" vertical="center" wrapText="1" indent="1"/>
      <protection hidden="1"/>
    </xf>
    <xf numFmtId="0" fontId="8" fillId="3" borderId="4" xfId="50" applyFont="1" applyFill="1" applyBorder="1" applyAlignment="1" applyProtection="1">
      <alignment horizontal="center" vertical="center"/>
      <protection hidden="1"/>
    </xf>
    <xf numFmtId="0" fontId="8" fillId="3" borderId="5" xfId="50" applyFont="1" applyFill="1" applyBorder="1" applyAlignment="1" applyProtection="1">
      <alignment horizontal="center" vertical="center"/>
      <protection hidden="1"/>
    </xf>
    <xf numFmtId="0" fontId="8" fillId="3" borderId="6" xfId="50" applyFont="1" applyFill="1" applyBorder="1" applyAlignment="1" applyProtection="1">
      <alignment horizontal="center" vertical="center"/>
      <protection hidden="1"/>
    </xf>
    <xf numFmtId="0" fontId="8" fillId="2" borderId="10" xfId="50" applyFont="1" applyFill="1" applyBorder="1" applyAlignment="1" applyProtection="1">
      <alignment horizontal="center" vertical="center"/>
      <protection hidden="1"/>
    </xf>
    <xf numFmtId="0" fontId="8" fillId="2" borderId="12" xfId="50" applyFont="1" applyFill="1" applyBorder="1" applyAlignment="1" applyProtection="1">
      <alignment horizontal="center" vertical="center"/>
      <protection hidden="1"/>
    </xf>
    <xf numFmtId="0" fontId="10" fillId="2" borderId="10" xfId="50" applyFont="1" applyFill="1" applyBorder="1" applyAlignment="1" applyProtection="1">
      <alignment horizontal="center" vertical="center"/>
      <protection hidden="1"/>
    </xf>
    <xf numFmtId="0" fontId="10" fillId="2" borderId="12" xfId="50" applyFont="1" applyFill="1" applyBorder="1" applyAlignment="1" applyProtection="1">
      <alignment horizontal="center" vertical="center"/>
      <protection hidden="1"/>
    </xf>
    <xf numFmtId="178" fontId="3" fillId="2" borderId="22" xfId="50" applyNumberFormat="1" applyFont="1" applyFill="1" applyBorder="1" applyAlignment="1" applyProtection="1">
      <alignment horizontal="center" vertical="center"/>
      <protection hidden="1"/>
    </xf>
    <xf numFmtId="178" fontId="3" fillId="2" borderId="23" xfId="50" applyNumberFormat="1" applyFont="1" applyFill="1" applyBorder="1" applyAlignment="1" applyProtection="1">
      <alignment horizontal="center" vertical="center"/>
      <protection hidden="1"/>
    </xf>
    <xf numFmtId="178" fontId="3" fillId="2" borderId="24" xfId="50" applyNumberFormat="1" applyFont="1" applyFill="1" applyBorder="1" applyAlignment="1" applyProtection="1">
      <alignment horizontal="center" vertical="center"/>
      <protection hidden="1"/>
    </xf>
    <xf numFmtId="0" fontId="8" fillId="2" borderId="4" xfId="50" applyFont="1" applyFill="1" applyBorder="1" applyAlignment="1" applyProtection="1">
      <alignment horizontal="center" vertical="center" wrapText="1"/>
      <protection hidden="1"/>
    </xf>
    <xf numFmtId="0" fontId="8" fillId="2" borderId="10" xfId="50" applyFont="1" applyFill="1" applyBorder="1" applyAlignment="1" applyProtection="1">
      <alignment horizontal="center" vertical="center" wrapText="1"/>
      <protection hidden="1"/>
    </xf>
    <xf numFmtId="0" fontId="8" fillId="2" borderId="7" xfId="50" applyFont="1" applyFill="1" applyBorder="1" applyAlignment="1" applyProtection="1">
      <alignment horizontal="center" vertical="center" wrapText="1"/>
      <protection hidden="1"/>
    </xf>
    <xf numFmtId="0" fontId="8" fillId="2" borderId="10" xfId="50" applyFont="1" applyFill="1" applyBorder="1" applyAlignment="1" applyProtection="1">
      <alignment horizontal="left" vertical="center" indent="1"/>
      <protection hidden="1"/>
    </xf>
    <xf numFmtId="0" fontId="6" fillId="0" borderId="10" xfId="54" applyFont="1" applyFill="1" applyBorder="1" applyAlignment="1" applyProtection="1">
      <alignment vertical="center" wrapText="1"/>
      <protection hidden="1"/>
    </xf>
    <xf numFmtId="0" fontId="6" fillId="0" borderId="36" xfId="54" applyFont="1" applyFill="1" applyBorder="1" applyAlignment="1" applyProtection="1">
      <alignment vertical="center" wrapText="1"/>
      <protection hidden="1"/>
    </xf>
    <xf numFmtId="0" fontId="2" fillId="0" borderId="2" xfId="50" applyFont="1" applyBorder="1" applyAlignment="1">
      <alignment horizontal="center" wrapText="1"/>
    </xf>
    <xf numFmtId="0" fontId="2" fillId="0" borderId="15" xfId="50" applyFont="1" applyBorder="1" applyAlignment="1">
      <alignment horizontal="center" wrapText="1"/>
    </xf>
    <xf numFmtId="0" fontId="2" fillId="0" borderId="3" xfId="50" applyFont="1" applyBorder="1" applyAlignment="1">
      <alignment horizontal="center" wrapText="1"/>
    </xf>
    <xf numFmtId="0" fontId="6" fillId="0" borderId="10" xfId="54" applyFont="1" applyFill="1" applyBorder="1" applyAlignment="1" applyProtection="1">
      <alignment vertical="center"/>
      <protection hidden="1"/>
    </xf>
    <xf numFmtId="0" fontId="6" fillId="0" borderId="12" xfId="54" applyFont="1" applyFill="1" applyBorder="1" applyAlignment="1" applyProtection="1">
      <alignment vertical="center"/>
      <protection hidden="1"/>
    </xf>
    <xf numFmtId="0" fontId="6" fillId="5" borderId="10" xfId="54" applyFont="1" applyFill="1" applyBorder="1" applyAlignment="1" applyProtection="1">
      <alignment vertical="center"/>
      <protection hidden="1"/>
    </xf>
    <xf numFmtId="0" fontId="6" fillId="5" borderId="12" xfId="54" applyFont="1" applyFill="1" applyBorder="1" applyAlignment="1" applyProtection="1">
      <alignment vertical="center"/>
      <protection hidden="1"/>
    </xf>
    <xf numFmtId="0" fontId="6" fillId="0" borderId="19" xfId="54" applyFont="1" applyFill="1" applyBorder="1" applyAlignment="1" applyProtection="1">
      <alignment vertical="center" wrapText="1"/>
      <protection hidden="1"/>
    </xf>
    <xf numFmtId="0" fontId="6" fillId="0" borderId="13" xfId="54" applyFont="1" applyFill="1" applyBorder="1" applyAlignment="1" applyProtection="1">
      <alignment vertical="center" wrapText="1"/>
      <protection hidden="1"/>
    </xf>
    <xf numFmtId="0" fontId="24" fillId="9" borderId="36" xfId="0" applyFont="1" applyFill="1" applyBorder="1" applyAlignment="1">
      <alignment horizontal="center" vertical="center" wrapText="1"/>
    </xf>
    <xf numFmtId="0" fontId="25" fillId="0" borderId="11" xfId="0" applyFont="1" applyFill="1" applyBorder="1" applyAlignment="1">
      <alignment horizontal="center" vertical="center" wrapText="1"/>
    </xf>
    <xf numFmtId="0" fontId="25" fillId="0" borderId="1" xfId="0" applyFont="1" applyFill="1" applyBorder="1" applyAlignment="1">
      <alignment horizontal="center" vertical="center" wrapText="1"/>
    </xf>
    <xf numFmtId="0" fontId="25" fillId="0" borderId="13" xfId="0" applyFont="1" applyFill="1" applyBorder="1" applyAlignment="1">
      <alignment horizontal="center" vertical="center" wrapText="1"/>
    </xf>
    <xf numFmtId="0" fontId="25" fillId="8" borderId="36" xfId="0" applyFont="1" applyFill="1" applyBorder="1" applyAlignment="1">
      <alignment horizontal="center" vertical="center" wrapText="1"/>
    </xf>
    <xf numFmtId="0" fontId="22" fillId="0" borderId="36" xfId="0" applyFont="1" applyFill="1" applyBorder="1" applyAlignment="1">
      <alignment horizontal="center" vertical="center"/>
    </xf>
    <xf numFmtId="14" fontId="23" fillId="0" borderId="36" xfId="0" applyNumberFormat="1" applyFont="1" applyFill="1" applyBorder="1" applyAlignment="1">
      <alignment horizontal="center" vertical="center"/>
    </xf>
    <xf numFmtId="0" fontId="24" fillId="10" borderId="36" xfId="0" applyFont="1" applyFill="1" applyBorder="1" applyAlignment="1">
      <alignment horizontal="center" vertical="center"/>
    </xf>
    <xf numFmtId="0" fontId="20" fillId="8" borderId="49" xfId="0" applyFont="1" applyFill="1" applyBorder="1" applyAlignment="1">
      <alignment horizontal="left" vertical="center"/>
    </xf>
    <xf numFmtId="2" fontId="25" fillId="0" borderId="49" xfId="0" applyNumberFormat="1" applyFont="1" applyFill="1" applyBorder="1" applyAlignment="1">
      <alignment horizontal="center" vertical="center"/>
    </xf>
    <xf numFmtId="0" fontId="24" fillId="0" borderId="49" xfId="0" applyFont="1" applyFill="1" applyBorder="1" applyAlignment="1">
      <alignment horizontal="left" vertical="center"/>
    </xf>
    <xf numFmtId="0" fontId="21" fillId="0" borderId="36" xfId="0" applyFont="1" applyFill="1" applyBorder="1" applyAlignment="1">
      <alignment horizontal="left" vertical="center" wrapText="1"/>
    </xf>
    <xf numFmtId="0" fontId="20" fillId="0" borderId="36" xfId="0" applyFont="1" applyFill="1" applyBorder="1" applyAlignment="1">
      <alignment horizontal="center" vertical="center"/>
    </xf>
    <xf numFmtId="0" fontId="21" fillId="0" borderId="36" xfId="0" applyFont="1" applyFill="1" applyBorder="1" applyAlignment="1">
      <alignment horizontal="center" vertical="center"/>
    </xf>
    <xf numFmtId="0" fontId="24" fillId="8" borderId="36" xfId="0" applyFont="1" applyFill="1" applyBorder="1" applyAlignment="1">
      <alignment horizontal="center" vertical="center" wrapText="1"/>
    </xf>
    <xf numFmtId="0" fontId="18" fillId="0" borderId="50" xfId="0" applyFont="1" applyFill="1" applyBorder="1" applyAlignment="1">
      <alignment horizontal="center" vertical="center" wrapText="1"/>
    </xf>
    <xf numFmtId="0" fontId="18" fillId="0" borderId="14" xfId="0" applyFont="1" applyFill="1" applyBorder="1" applyAlignment="1">
      <alignment horizontal="center" vertical="center" wrapText="1"/>
    </xf>
    <xf numFmtId="0" fontId="18" fillId="0" borderId="51" xfId="0" applyFont="1" applyFill="1" applyBorder="1" applyAlignment="1">
      <alignment horizontal="center" vertical="center" wrapText="1"/>
    </xf>
    <xf numFmtId="2" fontId="18" fillId="0" borderId="50" xfId="0" applyNumberFormat="1" applyFont="1" applyFill="1" applyBorder="1" applyAlignment="1">
      <alignment horizontal="center" vertical="center" wrapText="1"/>
    </xf>
    <xf numFmtId="2" fontId="18" fillId="0" borderId="51" xfId="0" applyNumberFormat="1" applyFont="1" applyFill="1" applyBorder="1" applyAlignment="1">
      <alignment horizontal="center" vertical="center" wrapText="1"/>
    </xf>
    <xf numFmtId="0" fontId="18" fillId="0" borderId="49" xfId="0" applyFont="1" applyFill="1" applyBorder="1" applyAlignment="1">
      <alignment horizontal="center" vertical="center" wrapText="1"/>
    </xf>
    <xf numFmtId="2" fontId="18" fillId="0" borderId="14" xfId="0" applyNumberFormat="1" applyFont="1" applyFill="1" applyBorder="1" applyAlignment="1">
      <alignment horizontal="center" vertical="center" wrapText="1"/>
    </xf>
    <xf numFmtId="0" fontId="44" fillId="0" borderId="50" xfId="0" applyNumberFormat="1" applyFont="1" applyFill="1" applyBorder="1" applyAlignment="1" applyProtection="1">
      <alignment horizontal="center" vertical="center"/>
      <protection hidden="1"/>
    </xf>
    <xf numFmtId="0" fontId="44" fillId="0" borderId="14" xfId="0" applyNumberFormat="1" applyFont="1" applyFill="1" applyBorder="1" applyAlignment="1" applyProtection="1">
      <alignment horizontal="center" vertical="center"/>
      <protection hidden="1"/>
    </xf>
    <xf numFmtId="0" fontId="44" fillId="0" borderId="51" xfId="0" applyNumberFormat="1" applyFont="1" applyFill="1" applyBorder="1" applyAlignment="1" applyProtection="1">
      <alignment horizontal="center" vertical="center"/>
      <protection hidden="1"/>
    </xf>
    <xf numFmtId="173" fontId="18" fillId="0" borderId="50" xfId="0" applyNumberFormat="1" applyFont="1" applyFill="1" applyBorder="1" applyAlignment="1">
      <alignment horizontal="center" vertical="center" wrapText="1"/>
    </xf>
    <xf numFmtId="173" fontId="18" fillId="0" borderId="14" xfId="0" applyNumberFormat="1" applyFont="1" applyFill="1" applyBorder="1" applyAlignment="1">
      <alignment horizontal="center" vertical="center" wrapText="1"/>
    </xf>
    <xf numFmtId="173" fontId="18" fillId="0" borderId="51" xfId="0" applyNumberFormat="1" applyFont="1" applyFill="1" applyBorder="1" applyAlignment="1">
      <alignment horizontal="center" vertical="center" wrapText="1"/>
    </xf>
    <xf numFmtId="0" fontId="18" fillId="0" borderId="50" xfId="0" applyFont="1" applyFill="1" applyBorder="1" applyAlignment="1">
      <alignment horizontal="center" vertical="center"/>
    </xf>
    <xf numFmtId="0" fontId="18" fillId="0" borderId="14" xfId="0" applyFont="1" applyFill="1" applyBorder="1" applyAlignment="1">
      <alignment horizontal="center" vertical="center"/>
    </xf>
    <xf numFmtId="0" fontId="18" fillId="0" borderId="51" xfId="0" applyFont="1" applyFill="1" applyBorder="1" applyAlignment="1">
      <alignment horizontal="center" vertical="center"/>
    </xf>
    <xf numFmtId="2" fontId="18" fillId="0" borderId="50" xfId="0" applyNumberFormat="1" applyFont="1" applyFill="1" applyBorder="1" applyAlignment="1">
      <alignment horizontal="center" vertical="center"/>
    </xf>
    <xf numFmtId="2" fontId="18" fillId="0" borderId="14" xfId="0" applyNumberFormat="1" applyFont="1" applyFill="1" applyBorder="1" applyAlignment="1">
      <alignment horizontal="center" vertical="center"/>
    </xf>
    <xf numFmtId="2" fontId="18" fillId="0" borderId="51" xfId="0" applyNumberFormat="1" applyFont="1" applyFill="1" applyBorder="1" applyAlignment="1">
      <alignment horizontal="center" vertical="center"/>
    </xf>
    <xf numFmtId="2" fontId="18" fillId="0" borderId="49" xfId="0" applyNumberFormat="1" applyFont="1" applyFill="1" applyBorder="1" applyAlignment="1">
      <alignment horizontal="center" vertical="center" wrapText="1"/>
    </xf>
  </cellXfs>
  <cellStyles count="444">
    <cellStyle name="20% - Énfasis1 2" xfId="172"/>
    <cellStyle name="20% - Énfasis1 3" xfId="171"/>
    <cellStyle name="20% - Énfasis2 2" xfId="174"/>
    <cellStyle name="20% - Énfasis2 3" xfId="173"/>
    <cellStyle name="20% - Énfasis3 2" xfId="176"/>
    <cellStyle name="20% - Énfasis3 3" xfId="175"/>
    <cellStyle name="20% - Énfasis4 2" xfId="178"/>
    <cellStyle name="20% - Énfasis4 3" xfId="177"/>
    <cellStyle name="20% - Énfasis5 2" xfId="180"/>
    <cellStyle name="20% - Énfasis5 3" xfId="179"/>
    <cellStyle name="20% - Énfasis6 2" xfId="182"/>
    <cellStyle name="20% - Énfasis6 3" xfId="181"/>
    <cellStyle name="40% - Énfasis1 2" xfId="184"/>
    <cellStyle name="40% - Énfasis1 3" xfId="183"/>
    <cellStyle name="40% - Énfasis2 2" xfId="186"/>
    <cellStyle name="40% - Énfasis2 3" xfId="185"/>
    <cellStyle name="40% - Énfasis3 2" xfId="188"/>
    <cellStyle name="40% - Énfasis3 3" xfId="187"/>
    <cellStyle name="40% - Énfasis4 2" xfId="190"/>
    <cellStyle name="40% - Énfasis4 3" xfId="189"/>
    <cellStyle name="40% - Énfasis5 2" xfId="192"/>
    <cellStyle name="40% - Énfasis5 3" xfId="191"/>
    <cellStyle name="40% - Énfasis6 2" xfId="194"/>
    <cellStyle name="40% - Énfasis6 3" xfId="193"/>
    <cellStyle name="60% - Énfasis1 2" xfId="196"/>
    <cellStyle name="60% - Énfasis1 3" xfId="195"/>
    <cellStyle name="60% - Énfasis2 2" xfId="198"/>
    <cellStyle name="60% - Énfasis2 3" xfId="197"/>
    <cellStyle name="60% - Énfasis3 2" xfId="200"/>
    <cellStyle name="60% - Énfasis3 3" xfId="199"/>
    <cellStyle name="60% - Énfasis4 2" xfId="202"/>
    <cellStyle name="60% - Énfasis4 3" xfId="201"/>
    <cellStyle name="60% - Énfasis5 2" xfId="204"/>
    <cellStyle name="60% - Énfasis5 3" xfId="203"/>
    <cellStyle name="60% - Énfasis6 2" xfId="206"/>
    <cellStyle name="60% - Énfasis6 3" xfId="205"/>
    <cellStyle name="Cálculo 2" xfId="208"/>
    <cellStyle name="Cálculo 2 2" xfId="429"/>
    <cellStyle name="Cálculo 3" xfId="207"/>
    <cellStyle name="Cálculo 3 2" xfId="423"/>
    <cellStyle name="Celda de comprobación 2" xfId="210"/>
    <cellStyle name="Celda de comprobación 3" xfId="209"/>
    <cellStyle name="Celda vinculada 2" xfId="212"/>
    <cellStyle name="Celda vinculada 3" xfId="211"/>
    <cellStyle name="Encabezado 4 2" xfId="214"/>
    <cellStyle name="Encabezado 4 3" xfId="213"/>
    <cellStyle name="Énfasis1 2" xfId="216"/>
    <cellStyle name="Énfasis1 3" xfId="215"/>
    <cellStyle name="Énfasis2 2" xfId="218"/>
    <cellStyle name="Énfasis2 3" xfId="217"/>
    <cellStyle name="Énfasis3 2" xfId="220"/>
    <cellStyle name="Énfasis3 3" xfId="219"/>
    <cellStyle name="Énfasis4 2" xfId="222"/>
    <cellStyle name="Énfasis4 3" xfId="221"/>
    <cellStyle name="Énfasis5 2" xfId="224"/>
    <cellStyle name="Énfasis5 3" xfId="223"/>
    <cellStyle name="Énfasis6 2" xfId="226"/>
    <cellStyle name="Énfasis6 3" xfId="225"/>
    <cellStyle name="Entrada 2" xfId="228"/>
    <cellStyle name="Entrada 2 2" xfId="432"/>
    <cellStyle name="Entrada 3" xfId="227"/>
    <cellStyle name="Entrada 3 2" xfId="144"/>
    <cellStyle name="Euro" xfId="7"/>
    <cellStyle name="Incorrecto 2" xfId="230"/>
    <cellStyle name="Incorrecto 3" xfId="229"/>
    <cellStyle name="Millares" xfId="62" builtinId="3"/>
    <cellStyle name="Millares [0] 2" xfId="232"/>
    <cellStyle name="Millares 10" xfId="41"/>
    <cellStyle name="Millares 11" xfId="121"/>
    <cellStyle name="Millares 11 2" xfId="233"/>
    <cellStyle name="Millares 11 2 2" xfId="234"/>
    <cellStyle name="Millares 11 2 3" xfId="235"/>
    <cellStyle name="Millares 11 3" xfId="236"/>
    <cellStyle name="Millares 11 4" xfId="237"/>
    <cellStyle name="Millares 11 5" xfId="165"/>
    <cellStyle name="Millares 12" xfId="100"/>
    <cellStyle name="Millares 13" xfId="127"/>
    <cellStyle name="Millares 13 2" xfId="238"/>
    <cellStyle name="Millares 13 3" xfId="168"/>
    <cellStyle name="Millares 14" xfId="239"/>
    <cellStyle name="Millares 14 2" xfId="128"/>
    <cellStyle name="Millares 14 2 2" xfId="169"/>
    <cellStyle name="Millares 14 3" xfId="240"/>
    <cellStyle name="Millares 15" xfId="241"/>
    <cellStyle name="Millares 15 2" xfId="242"/>
    <cellStyle name="Millares 15 3" xfId="243"/>
    <cellStyle name="Millares 16" xfId="244"/>
    <cellStyle name="Millares 16 2" xfId="245"/>
    <cellStyle name="Millares 16 3" xfId="246"/>
    <cellStyle name="Millares 17" xfId="247"/>
    <cellStyle name="Millares 17 2" xfId="248"/>
    <cellStyle name="Millares 17 3" xfId="249"/>
    <cellStyle name="Millares 18" xfId="250"/>
    <cellStyle name="Millares 19" xfId="251"/>
    <cellStyle name="Millares 2" xfId="8"/>
    <cellStyle name="Millares 2 10 2" xfId="75"/>
    <cellStyle name="Millares 2 10 2 2" xfId="94"/>
    <cellStyle name="Millares 2 10 3" xfId="80"/>
    <cellStyle name="Millares 2 10 3 2" xfId="253"/>
    <cellStyle name="Millares 2 10 3 3" xfId="254"/>
    <cellStyle name="Millares 2 10 3 4" xfId="252"/>
    <cellStyle name="Millares 2 10 3 5" xfId="146"/>
    <cellStyle name="Millares 2 2" xfId="9"/>
    <cellStyle name="Millares 2 2 2" xfId="111"/>
    <cellStyle name="Millares 2 3" xfId="10"/>
    <cellStyle name="Millares 2 3 2" xfId="45"/>
    <cellStyle name="Millares 2 3 2 2" xfId="256"/>
    <cellStyle name="Millares 2 3 2 3" xfId="85"/>
    <cellStyle name="Millares 2 3 2 3 2" xfId="258"/>
    <cellStyle name="Millares 2 3 2 3 3" xfId="259"/>
    <cellStyle name="Millares 2 3 2 3 4" xfId="257"/>
    <cellStyle name="Millares 2 3 2 3 5" xfId="149"/>
    <cellStyle name="Millares 2 3 2 4" xfId="260"/>
    <cellStyle name="Millares 2 3 2 5" xfId="255"/>
    <cellStyle name="Millares 2 3 2 6" xfId="136"/>
    <cellStyle name="Millares 2 3 3" xfId="58"/>
    <cellStyle name="Millares 2 4" xfId="40"/>
    <cellStyle name="Millares 2 4 2" xfId="262"/>
    <cellStyle name="Millares 2 4 3" xfId="261"/>
    <cellStyle name="Millares 2 4 4" xfId="135"/>
    <cellStyle name="Millares 2 5" xfId="57"/>
    <cellStyle name="Millares 2 5 2" xfId="86"/>
    <cellStyle name="Millares 2 6" xfId="110"/>
    <cellStyle name="Millares 2 6 2" xfId="263"/>
    <cellStyle name="Millares 2 6 2 2" xfId="264"/>
    <cellStyle name="Millares 2 6 2 3" xfId="265"/>
    <cellStyle name="Millares 2 6 3" xfId="266"/>
    <cellStyle name="Millares 2 6 3 2" xfId="267"/>
    <cellStyle name="Millares 2 6 3 3" xfId="268"/>
    <cellStyle name="Millares 2 6 4" xfId="269"/>
    <cellStyle name="Millares 2 6 5" xfId="270"/>
    <cellStyle name="Millares 2 6 6" xfId="159"/>
    <cellStyle name="Millares 2 7" xfId="116"/>
    <cellStyle name="Millares 2 7 2" xfId="272"/>
    <cellStyle name="Millares 2 7 2 2" xfId="273"/>
    <cellStyle name="Millares 2 7 2 3" xfId="274"/>
    <cellStyle name="Millares 2 7 3" xfId="275"/>
    <cellStyle name="Millares 2 7 4" xfId="276"/>
    <cellStyle name="Millares 2 7 5" xfId="271"/>
    <cellStyle name="Millares 2 7 6" xfId="162"/>
    <cellStyle name="Millares 2 8" xfId="277"/>
    <cellStyle name="Millares 20" xfId="231"/>
    <cellStyle name="Millares 21" xfId="394"/>
    <cellStyle name="Millares 22" xfId="141"/>
    <cellStyle name="Millares 23" xfId="138"/>
    <cellStyle name="Millares 24" xfId="137"/>
    <cellStyle name="Millares 25" xfId="166"/>
    <cellStyle name="Millares 26" xfId="158"/>
    <cellStyle name="Millares 27" xfId="139"/>
    <cellStyle name="Millares 28" xfId="164"/>
    <cellStyle name="Millares 29" xfId="434"/>
    <cellStyle name="Millares 3" xfId="11"/>
    <cellStyle name="Millares 3 2" xfId="12"/>
    <cellStyle name="Millares 3 2 2" xfId="91"/>
    <cellStyle name="Millares 3 2 2 2" xfId="114"/>
    <cellStyle name="Millares 3 2 2 2 2" xfId="280"/>
    <cellStyle name="Millares 3 2 2 2 2 2" xfId="281"/>
    <cellStyle name="Millares 3 2 2 2 2 3" xfId="282"/>
    <cellStyle name="Millares 3 2 2 2 3" xfId="283"/>
    <cellStyle name="Millares 3 2 2 2 4" xfId="284"/>
    <cellStyle name="Millares 3 2 2 2 5" xfId="279"/>
    <cellStyle name="Millares 3 2 2 2 6" xfId="161"/>
    <cellStyle name="Millares 3 2 2 3" xfId="285"/>
    <cellStyle name="Millares 3 2 2 3 2" xfId="286"/>
    <cellStyle name="Millares 3 2 2 3 3" xfId="287"/>
    <cellStyle name="Millares 3 2 2 4" xfId="288"/>
    <cellStyle name="Millares 3 2 2 5" xfId="289"/>
    <cellStyle name="Millares 3 2 2 5 2" xfId="290"/>
    <cellStyle name="Millares 3 2 2 6" xfId="278"/>
    <cellStyle name="Millares 3 2 2 7" xfId="151"/>
    <cellStyle name="Millares 3 3" xfId="43"/>
    <cellStyle name="Millares 3 3 2" xfId="108"/>
    <cellStyle name="Millares 3 3 2 2" xfId="291"/>
    <cellStyle name="Millares 3 3 2 2 2" xfId="292"/>
    <cellStyle name="Millares 3 3 2 2 3" xfId="293"/>
    <cellStyle name="Millares 3 3 2 3" xfId="294"/>
    <cellStyle name="Millares 3 3 2 3 2" xfId="295"/>
    <cellStyle name="Millares 3 3 2 3 3" xfId="296"/>
    <cellStyle name="Millares 3 3 2 4" xfId="297"/>
    <cellStyle name="Millares 3 3 2 5" xfId="298"/>
    <cellStyle name="Millares 3 3 2 6" xfId="157"/>
    <cellStyle name="Millares 3 3 3" xfId="299"/>
    <cellStyle name="Millares 3 3 4" xfId="81"/>
    <cellStyle name="Millares 3 3 4 2" xfId="99"/>
    <cellStyle name="Millares 3 3 4 2 2" xfId="301"/>
    <cellStyle name="Millares 3 3 4 2 2 2" xfId="302"/>
    <cellStyle name="Millares 3 3 4 2 2 3" xfId="303"/>
    <cellStyle name="Millares 3 3 4 2 3" xfId="304"/>
    <cellStyle name="Millares 3 3 4 2 3 2" xfId="305"/>
    <cellStyle name="Millares 3 3 4 2 4" xfId="306"/>
    <cellStyle name="Millares 3 3 4 2 5" xfId="153"/>
    <cellStyle name="Millares 3 3 4 3" xfId="307"/>
    <cellStyle name="Millares 3 3 4 3 2" xfId="308"/>
    <cellStyle name="Millares 3 3 4 3 3" xfId="309"/>
    <cellStyle name="Millares 3 3 4 4" xfId="310"/>
    <cellStyle name="Millares 3 3 4 5" xfId="311"/>
    <cellStyle name="Millares 3 3 4 6" xfId="300"/>
    <cellStyle name="Millares 3 3 4 7" xfId="147"/>
    <cellStyle name="Millares 3 3 5" xfId="312"/>
    <cellStyle name="Millares 3 4" xfId="52"/>
    <cellStyle name="Millares 3 4 2" xfId="83"/>
    <cellStyle name="Millares 3 4 2 2" xfId="315"/>
    <cellStyle name="Millares 3 4 2 2 2" xfId="316"/>
    <cellStyle name="Millares 3 4 2 2 3" xfId="317"/>
    <cellStyle name="Millares 3 4 2 3" xfId="318"/>
    <cellStyle name="Millares 3 4 2 4" xfId="319"/>
    <cellStyle name="Millares 3 4 2 4 2" xfId="320"/>
    <cellStyle name="Millares 3 4 2 5" xfId="314"/>
    <cellStyle name="Millares 3 4 2 6" xfId="148"/>
    <cellStyle name="Millares 3 4 3" xfId="321"/>
    <cellStyle name="Millares 3 4 3 2" xfId="322"/>
    <cellStyle name="Millares 3 4 3 3" xfId="323"/>
    <cellStyle name="Millares 3 4 4" xfId="324"/>
    <cellStyle name="Millares 3 4 5" xfId="325"/>
    <cellStyle name="Millares 3 4 5 2" xfId="326"/>
    <cellStyle name="Millares 3 4 6" xfId="313"/>
    <cellStyle name="Millares 3 4 7" xfId="140"/>
    <cellStyle name="Millares 3 5" xfId="92"/>
    <cellStyle name="Millares 3 5 2" xfId="328"/>
    <cellStyle name="Millares 3 5 2 2" xfId="329"/>
    <cellStyle name="Millares 3 5 2 3" xfId="330"/>
    <cellStyle name="Millares 3 5 3" xfId="331"/>
    <cellStyle name="Millares 3 5 4" xfId="332"/>
    <cellStyle name="Millares 3 5 5" xfId="327"/>
    <cellStyle name="Millares 3 5 6" xfId="152"/>
    <cellStyle name="Millares 30" xfId="424"/>
    <cellStyle name="Millares 31" xfId="163"/>
    <cellStyle name="Millares 32" xfId="427"/>
    <cellStyle name="Millares 33" xfId="134"/>
    <cellStyle name="Millares 34" xfId="441"/>
    <cellStyle name="Millares 35" xfId="435"/>
    <cellStyle name="Millares 36" xfId="425"/>
    <cellStyle name="Millares 37" xfId="431"/>
    <cellStyle name="Millares 38" xfId="426"/>
    <cellStyle name="Millares 39" xfId="430"/>
    <cellStyle name="Millares 4" xfId="13"/>
    <cellStyle name="Millares 4 2" xfId="104"/>
    <cellStyle name="Millares 4 2 2" xfId="107"/>
    <cellStyle name="Millares 4 2 2 2" xfId="333"/>
    <cellStyle name="Millares 4 2 2 2 2" xfId="334"/>
    <cellStyle name="Millares 4 2 2 2 3" xfId="335"/>
    <cellStyle name="Millares 4 2 2 3" xfId="336"/>
    <cellStyle name="Millares 4 2 2 3 2" xfId="337"/>
    <cellStyle name="Millares 4 2 2 3 3" xfId="338"/>
    <cellStyle name="Millares 4 2 2 4" xfId="339"/>
    <cellStyle name="Millares 4 2 2 5" xfId="340"/>
    <cellStyle name="Millares 4 2 2 6" xfId="156"/>
    <cellStyle name="Millares 4 2 3" xfId="341"/>
    <cellStyle name="Millares 4 2 4" xfId="342"/>
    <cellStyle name="Millares 4 3" xfId="69"/>
    <cellStyle name="Millares 4 3 2" xfId="105"/>
    <cellStyle name="Millares 4 3 2 2" xfId="343"/>
    <cellStyle name="Millares 4 3 2 2 2" xfId="344"/>
    <cellStyle name="Millares 4 3 2 2 3" xfId="345"/>
    <cellStyle name="Millares 4 3 2 3" xfId="346"/>
    <cellStyle name="Millares 4 3 2 3 2" xfId="347"/>
    <cellStyle name="Millares 4 3 2 3 3" xfId="348"/>
    <cellStyle name="Millares 4 3 2 4" xfId="349"/>
    <cellStyle name="Millares 4 3 2 5" xfId="350"/>
    <cellStyle name="Millares 4 3 2 6" xfId="154"/>
    <cellStyle name="Millares 4 3 3" xfId="351"/>
    <cellStyle name="Millares 4 3 4" xfId="352"/>
    <cellStyle name="Millares 4 3 4 2" xfId="353"/>
    <cellStyle name="Millares 4 4" xfId="354"/>
    <cellStyle name="Millares 4 5" xfId="355"/>
    <cellStyle name="Millares 4 5 2" xfId="356"/>
    <cellStyle name="Millares 40" xfId="428"/>
    <cellStyle name="Millares 41" xfId="143"/>
    <cellStyle name="Millares 42" xfId="433"/>
    <cellStyle name="Millares 5" xfId="14"/>
    <cellStyle name="Millares 5 2" xfId="358"/>
    <cellStyle name="Millares 5 2 2" xfId="359"/>
    <cellStyle name="Millares 5 2 3" xfId="84"/>
    <cellStyle name="Millares 5 2 4" xfId="360"/>
    <cellStyle name="Millares 5 3" xfId="361"/>
    <cellStyle name="Millares 5 4" xfId="79"/>
    <cellStyle name="Millares 5 4 2" xfId="363"/>
    <cellStyle name="Millares 5 4 2 2" xfId="364"/>
    <cellStyle name="Millares 5 4 2 3" xfId="365"/>
    <cellStyle name="Millares 5 4 3" xfId="366"/>
    <cellStyle name="Millares 5 4 4" xfId="367"/>
    <cellStyle name="Millares 5 4 5" xfId="362"/>
    <cellStyle name="Millares 5 4 6" xfId="145"/>
    <cellStyle name="Millares 5 5" xfId="368"/>
    <cellStyle name="Millares 5 5 2" xfId="369"/>
    <cellStyle name="Millares 5 6" xfId="357"/>
    <cellStyle name="Millares 5 7" xfId="133"/>
    <cellStyle name="Millares 6" xfId="15"/>
    <cellStyle name="Millares 6 2" xfId="16"/>
    <cellStyle name="Millares 6 3" xfId="17"/>
    <cellStyle name="Millares 6 4" xfId="18"/>
    <cellStyle name="Millares 6 5" xfId="19"/>
    <cellStyle name="Millares 6 6" xfId="20"/>
    <cellStyle name="Millares 6 6 2" xfId="370"/>
    <cellStyle name="Millares 7" xfId="21"/>
    <cellStyle name="Millares 8" xfId="3"/>
    <cellStyle name="Millares 8 2" xfId="372"/>
    <cellStyle name="Millares 8 2 2" xfId="373"/>
    <cellStyle name="Millares 8 2 3" xfId="374"/>
    <cellStyle name="Millares 8 3" xfId="375"/>
    <cellStyle name="Millares 8 4" xfId="376"/>
    <cellStyle name="Millares 8 5" xfId="371"/>
    <cellStyle name="Millares 8 6" xfId="131"/>
    <cellStyle name="Millares 9" xfId="6"/>
    <cellStyle name="Millares 9 2" xfId="378"/>
    <cellStyle name="Millares 9 2 2" xfId="379"/>
    <cellStyle name="Millares 9 2 3" xfId="380"/>
    <cellStyle name="Millares 9 3" xfId="381"/>
    <cellStyle name="Millares 9 4" xfId="382"/>
    <cellStyle name="Millares 9 5" xfId="377"/>
    <cellStyle name="Millares 9 6" xfId="132"/>
    <cellStyle name="Moneda" xfId="89" builtinId="4"/>
    <cellStyle name="Moneda 10" xfId="384"/>
    <cellStyle name="Moneda 11" xfId="385"/>
    <cellStyle name="Moneda 12" xfId="386"/>
    <cellStyle name="Moneda 13" xfId="387"/>
    <cellStyle name="Moneda 14" xfId="383"/>
    <cellStyle name="Moneda 15" xfId="150"/>
    <cellStyle name="Moneda 2" xfId="22"/>
    <cellStyle name="Moneda 2 2" xfId="44"/>
    <cellStyle name="Moneda 2 2 2" xfId="46"/>
    <cellStyle name="Moneda 2 2 2 3" xfId="88"/>
    <cellStyle name="Moneda 2 2 2 3 2" xfId="95"/>
    <cellStyle name="Moneda 2 2 2 4" xfId="77"/>
    <cellStyle name="Moneda 2 2 3" xfId="65"/>
    <cellStyle name="Moneda 2 2 3 2" xfId="71"/>
    <cellStyle name="Moneda 2 2 3 3" xfId="389"/>
    <cellStyle name="Moneda 2 2 3 4" xfId="119"/>
    <cellStyle name="Moneda 2 2 3 5" xfId="388"/>
    <cellStyle name="Moneda 2 2 3 6" xfId="142"/>
    <cellStyle name="Moneda 2 2 6" xfId="78"/>
    <cellStyle name="Moneda 2 3" xfId="59"/>
    <cellStyle name="Moneda 2 4" xfId="112"/>
    <cellStyle name="Moneda 2 4 2" xfId="390"/>
    <cellStyle name="Moneda 2 4 3" xfId="391"/>
    <cellStyle name="Moneda 2 4 4" xfId="160"/>
    <cellStyle name="Moneda 2 5" xfId="392"/>
    <cellStyle name="Moneda 2 8" xfId="47"/>
    <cellStyle name="Moneda 2 8 2" xfId="393"/>
    <cellStyle name="Moneda 3" xfId="23"/>
    <cellStyle name="Moneda 4" xfId="24"/>
    <cellStyle name="Moneda 4 2" xfId="5"/>
    <cellStyle name="Moneda 4 3" xfId="48"/>
    <cellStyle name="Moneda 5" xfId="2"/>
    <cellStyle name="Moneda 6" xfId="53"/>
    <cellStyle name="Moneda 7" xfId="106"/>
    <cellStyle name="Moneda 7 2" xfId="395"/>
    <cellStyle name="Moneda 7 3" xfId="396"/>
    <cellStyle name="Moneda 7 4" xfId="155"/>
    <cellStyle name="Moneda 8" xfId="123"/>
    <cellStyle name="Moneda 9" xfId="397"/>
    <cellStyle name="Neutral 2" xfId="399"/>
    <cellStyle name="Neutral 3" xfId="398"/>
    <cellStyle name="Normal" xfId="0" builtinId="0"/>
    <cellStyle name="Normal 10" xfId="61"/>
    <cellStyle name="Normal 11" xfId="120"/>
    <cellStyle name="Normal 12" xfId="126"/>
    <cellStyle name="Normal 12 2" xfId="400"/>
    <cellStyle name="Normal 12 3" xfId="167"/>
    <cellStyle name="Normal 13" xfId="124"/>
    <cellStyle name="Normal 14" xfId="74"/>
    <cellStyle name="Normal 14 2" xfId="101"/>
    <cellStyle name="Normal 15" xfId="401"/>
    <cellStyle name="Normal 16" xfId="170"/>
    <cellStyle name="Normal 16 2" xfId="82"/>
    <cellStyle name="Normal 2" xfId="25"/>
    <cellStyle name="Normal 2 10" xfId="42"/>
    <cellStyle name="Normal 2 10 2" xfId="68"/>
    <cellStyle name="Normal 2 11" xfId="66"/>
    <cellStyle name="Normal 2 11 2" xfId="72"/>
    <cellStyle name="Normal 2 13" xfId="70"/>
    <cellStyle name="Normal 2 14 2" xfId="103"/>
    <cellStyle name="Normal 2 16" xfId="87"/>
    <cellStyle name="Normal 2 2" xfId="26"/>
    <cellStyle name="Normal 2 2 2" xfId="55"/>
    <cellStyle name="Normal 2 2 2 3" xfId="96"/>
    <cellStyle name="Normal 2 2 3" xfId="60"/>
    <cellStyle name="Normal 2 2 4" xfId="109"/>
    <cellStyle name="Normal 2 2 5" xfId="122"/>
    <cellStyle name="Normal 2 2 8" xfId="63"/>
    <cellStyle name="Normal 2 2 9" xfId="97"/>
    <cellStyle name="Normal 2 3" xfId="27"/>
    <cellStyle name="Normal 2 3 2" xfId="67"/>
    <cellStyle name="Normal 2 4" xfId="28"/>
    <cellStyle name="Normal 2 5" xfId="1"/>
    <cellStyle name="Normal 2 5 2" xfId="90"/>
    <cellStyle name="Normal 2 6" xfId="50"/>
    <cellStyle name="Normal 2 7" xfId="129"/>
    <cellStyle name="Normal 3" xfId="29"/>
    <cellStyle name="Normal 3 2" xfId="64"/>
    <cellStyle name="Normal 3 2 2 3" xfId="102"/>
    <cellStyle name="Normal 3 2 5" xfId="98"/>
    <cellStyle name="Normal 4" xfId="30"/>
    <cellStyle name="Normal 4 2" xfId="49"/>
    <cellStyle name="Normal 4 2 2" xfId="402"/>
    <cellStyle name="Normal 4 3" xfId="113"/>
    <cellStyle name="Normal 5" xfId="31"/>
    <cellStyle name="Normal 5 2" xfId="56"/>
    <cellStyle name="Normal 5 3" xfId="73"/>
    <cellStyle name="Normal 6" xfId="32"/>
    <cellStyle name="Normal 63" xfId="118"/>
    <cellStyle name="Normal 7" xfId="33"/>
    <cellStyle name="Normal 7 2" xfId="4"/>
    <cellStyle name="Normal 8" xfId="34"/>
    <cellStyle name="Normal 80" xfId="117"/>
    <cellStyle name="Normal 9" xfId="51"/>
    <cellStyle name="Normal 9 4" xfId="76"/>
    <cellStyle name="Normal 9 4 2" xfId="93"/>
    <cellStyle name="Normal_PRESUPUESTO ESCUELA DE INFANTERIA" xfId="54"/>
    <cellStyle name="Notas 2" xfId="404"/>
    <cellStyle name="Notas 2 2" xfId="405"/>
    <cellStyle name="Notas 2 2 2" xfId="438"/>
    <cellStyle name="Notas 2 3" xfId="437"/>
    <cellStyle name="Notas 3" xfId="403"/>
    <cellStyle name="Notas 3 2" xfId="436"/>
    <cellStyle name="Porcentaje" xfId="130" builtinId="5"/>
    <cellStyle name="Porcentaje 2" xfId="35"/>
    <cellStyle name="Porcentaje 2 2" xfId="115"/>
    <cellStyle name="Porcentaje 3" xfId="36"/>
    <cellStyle name="Porcentaje 4" xfId="37"/>
    <cellStyle name="Porcentaje 5" xfId="125"/>
    <cellStyle name="Porcentaje 6" xfId="407"/>
    <cellStyle name="Porcentaje 6 2" xfId="408"/>
    <cellStyle name="Porcentaje 7" xfId="406"/>
    <cellStyle name="Porcentual 2" xfId="38"/>
    <cellStyle name="Porcentual 3" xfId="39"/>
    <cellStyle name="Salida 2" xfId="410"/>
    <cellStyle name="Salida 2 2" xfId="440"/>
    <cellStyle name="Salida 3" xfId="409"/>
    <cellStyle name="Salida 3 2" xfId="439"/>
    <cellStyle name="Texto de advertencia 2" xfId="412"/>
    <cellStyle name="Texto de advertencia 3" xfId="411"/>
    <cellStyle name="Texto explicativo 2" xfId="414"/>
    <cellStyle name="Texto explicativo 3" xfId="413"/>
    <cellStyle name="Título 2 2" xfId="417"/>
    <cellStyle name="Título 2 3" xfId="416"/>
    <cellStyle name="Título 3 2" xfId="419"/>
    <cellStyle name="Título 3 3" xfId="418"/>
    <cellStyle name="Título 4" xfId="420"/>
    <cellStyle name="Título 5" xfId="415"/>
    <cellStyle name="Total 2" xfId="422"/>
    <cellStyle name="Total 2 2" xfId="443"/>
    <cellStyle name="Total 3" xfId="421"/>
    <cellStyle name="Total 3 2" xfId="442"/>
  </cellStyles>
  <dxfs count="6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CC66"/>
      <color rgb="FF33CCCC"/>
      <color rgb="FFFF3399"/>
      <color rgb="FF00CC99"/>
      <color rgb="FFFF7C80"/>
      <color rgb="FFF5EDBD"/>
      <color rgb="FF006600"/>
      <color rgb="FFF8F8BA"/>
      <color rgb="FFFFFEB2"/>
      <color rgb="FFFAFCB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5</xdr:col>
      <xdr:colOff>473344</xdr:colOff>
      <xdr:row>0</xdr:row>
      <xdr:rowOff>78817</xdr:rowOff>
    </xdr:from>
    <xdr:to>
      <xdr:col>6</xdr:col>
      <xdr:colOff>0</xdr:colOff>
      <xdr:row>0</xdr:row>
      <xdr:rowOff>1054100</xdr:rowOff>
    </xdr:to>
    <xdr:pic>
      <xdr:nvPicPr>
        <xdr:cNvPr id="7" name="Imagen 6" descr="ICFE.bmp">
          <a:extLst>
            <a:ext uri="{FF2B5EF4-FFF2-40B4-BE49-F238E27FC236}">
              <a16:creationId xmlns:a16="http://schemas.microsoft.com/office/drawing/2014/main" id="{010FE831-C443-2047-B469-E9939E432E6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21249"/>
        <a:stretch>
          <a:fillRect/>
        </a:stretch>
      </xdr:blipFill>
      <xdr:spPr bwMode="auto">
        <a:xfrm>
          <a:off x="473344" y="78817"/>
          <a:ext cx="853806" cy="8514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1365250</xdr:colOff>
      <xdr:row>355</xdr:row>
      <xdr:rowOff>21166</xdr:rowOff>
    </xdr:from>
    <xdr:to>
      <xdr:col>1</xdr:col>
      <xdr:colOff>3153834</xdr:colOff>
      <xdr:row>358</xdr:row>
      <xdr:rowOff>165365</xdr:rowOff>
    </xdr:to>
    <xdr:pic>
      <xdr:nvPicPr>
        <xdr:cNvPr id="8" name="Imagen 7" descr="28ECE40B"/>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brightnessContrast contrast="40000"/>
                  </a14:imgEffect>
                </a14:imgLayer>
              </a14:imgProps>
            </a:ext>
            <a:ext uri="{28A0092B-C50C-407E-A947-70E740481C1C}">
              <a14:useLocalDpi xmlns:a14="http://schemas.microsoft.com/office/drawing/2010/main" val="0"/>
            </a:ext>
          </a:extLst>
        </a:blip>
        <a:srcRect l="13251" t="30687" r="45230" b="57208"/>
        <a:stretch>
          <a:fillRect/>
        </a:stretch>
      </xdr:blipFill>
      <xdr:spPr bwMode="auto">
        <a:xfrm>
          <a:off x="1883833" y="182424916"/>
          <a:ext cx="1788584" cy="683949"/>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C:\G:\Users\ANDRES-JASDIVI\AppData\Local\Microsoft\Windows\Temporary%20Internet%20Files\Content.IE5\Z70XW50V\PRESUPUESTO%20LICITACION%2004-2011%20PARA%20ICFE%20SEPTIEMBRE%2029-201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C:\E:\Documents%20and%20Settings\alejandrora\Configuraci&#243;n%20local\Archivos%20temporales%20de%20Internet\Content.Outlook\F0XXD406\Copia%20de%20BASE%20DE%20DATOS%20APU'S%20(4)%20(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o"/>
      <sheetName val="APU"/>
      <sheetName val="AIU"/>
      <sheetName val="Nuevos APU"/>
      <sheetName val="APU Tablon"/>
    </sheetNames>
    <sheetDataSet>
      <sheetData sheetId="0"/>
      <sheetData sheetId="1">
        <row r="1">
          <cell r="I1" t="str">
            <v>MANTENIMIENTO A TODO COSTO DEL EDIFICIO CODAZZI UBICADO EN EL CONJUNTO LOS LIBERTADORES Y EL EDIFICIO SAN MATEO UBLICADO EN EL CONJUNTO SANTA  ANA DE LA CIUDAD DE BOGOTÁ</v>
          </cell>
        </row>
        <row r="2">
          <cell r="I2" t="str">
            <v>Bogotá</v>
          </cell>
        </row>
        <row r="3">
          <cell r="I3">
            <v>40745</v>
          </cell>
        </row>
      </sheetData>
      <sheetData sheetId="2"/>
      <sheetData sheetId="3"/>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
      <sheetName val="APU"/>
      <sheetName val="INSUMOS"/>
      <sheetName val="Hoja3"/>
      <sheetName val="PRESUPUESTO"/>
      <sheetName val="Hoja2"/>
    </sheetNames>
    <sheetDataSet>
      <sheetData sheetId="0"/>
      <sheetData sheetId="1"/>
      <sheetData sheetId="2">
        <row r="1">
          <cell r="A1" t="str">
            <v>ABRAZADERA DE SALIDA TIPO 1</v>
          </cell>
        </row>
        <row r="2">
          <cell r="A2" t="str">
            <v xml:space="preserve">ABRAZADERA DE SALIDA TIPO 2 </v>
          </cell>
        </row>
        <row r="3">
          <cell r="A3" t="str">
            <v>ABRAZADERA DE SALIDA TIPO 3</v>
          </cell>
        </row>
        <row r="4">
          <cell r="A4" t="str">
            <v>ABRAZADERA DE SALIDA TIPO 4</v>
          </cell>
        </row>
        <row r="5">
          <cell r="A5" t="str">
            <v xml:space="preserve">ABRAZADERA EN  U </v>
          </cell>
        </row>
        <row r="6">
          <cell r="A6" t="str">
            <v xml:space="preserve">ABRAZADERA O COLLARIN  DE  10 - 12 DOS SALIDAS - pl. 1/4 Idem </v>
          </cell>
        </row>
        <row r="7">
          <cell r="A7" t="str">
            <v xml:space="preserve">ABRAZADERA O COLLARIN  LISO DE  6 - 8 pl. 1/4 BAJO SILICIO Tipo-3  </v>
          </cell>
        </row>
        <row r="8">
          <cell r="A8" t="str">
            <v>ABRAZADERA O COLLARIN DE  7 - 8 UNA SALIDA - pl. 1/4 Idem Tipo 3</v>
          </cell>
        </row>
        <row r="9">
          <cell r="A9" t="str">
            <v xml:space="preserve">ABRAZADERA O COLLARIN DE 4 - 6 UNA SALIDA - pl. 1/4 Idem Tipo 2 </v>
          </cell>
        </row>
        <row r="10">
          <cell r="A10" t="str">
            <v xml:space="preserve">ABRAZADERA O COLLARIN DE 6 - 8 DOS SALIDAS - pl. 1/4 Idem Tipo 3 </v>
          </cell>
        </row>
        <row r="11">
          <cell r="A11" t="str">
            <v xml:space="preserve">ABRAZADERA O COLLARIN DE 9- 10 UNA SALIDA- pl. 1/4 Idem Tipo 4 </v>
          </cell>
        </row>
        <row r="12">
          <cell r="A12" t="str">
            <v xml:space="preserve">ABRAZADERA O COLLARIN LISO DE 4 - 5 pl. 1/4 BAJO SILICIO Tipo-2 </v>
          </cell>
        </row>
        <row r="13">
          <cell r="A13" t="str">
            <v xml:space="preserve">ABRAZADERA O COLLARIN LISO DE 9 - 10 pl. 1/4 BAJO SILICIO Tipo-4 </v>
          </cell>
        </row>
        <row r="14">
          <cell r="A14" t="str">
            <v xml:space="preserve">ABRAZADERA O COLLARIN PARA TRANSFORMADOR DE 7 - 8 pl. 2 -BAJO SILICIO T-2 </v>
          </cell>
        </row>
        <row r="15">
          <cell r="A15" t="str">
            <v xml:space="preserve">ABRAZADERA O COLLARIN PARA TRANSFORMADOR DE 9 - 10 pl. 2 BAJO SILICIO T-3 </v>
          </cell>
        </row>
        <row r="16">
          <cell r="A16" t="str">
            <v xml:space="preserve">ACCESORIOS </v>
          </cell>
        </row>
        <row r="17">
          <cell r="A17" t="str">
            <v>ACCESORIOS DE FIJACION</v>
          </cell>
        </row>
        <row r="18">
          <cell r="A18" t="str">
            <v>ADAPTADOR DE TIERRA -ATERRIZAJE PARA CABLE Nº 1 AWG SA1</v>
          </cell>
        </row>
        <row r="19">
          <cell r="A19" t="str">
            <v>ADAPTADOR DE TIERRA -ATERRIZAJE PARA CABLE Nº 2 AWG SA2</v>
          </cell>
        </row>
        <row r="20">
          <cell r="A20" t="str">
            <v>ADAPTADOR PARA CABLE 600A - 2 AWG 15KV</v>
          </cell>
        </row>
        <row r="21">
          <cell r="A21" t="str">
            <v>ADAPTADOR PARA CABLE 600A - 2/0 AWG 15KV</v>
          </cell>
        </row>
        <row r="22">
          <cell r="A22" t="str">
            <v>ADAPTADOR PARA CABLE 600A - 4/0 AWG 15KV</v>
          </cell>
        </row>
        <row r="23">
          <cell r="A23" t="str">
            <v>ADAPTADOR TERMINAL PVC 1 1/2"</v>
          </cell>
        </row>
        <row r="24">
          <cell r="A24" t="str">
            <v>ADAPTADOR TERMINAL PVC 1 1/4"</v>
          </cell>
        </row>
        <row r="25">
          <cell r="A25" t="str">
            <v>ADAPTADOR TERMINAL PVC 1"</v>
          </cell>
        </row>
        <row r="26">
          <cell r="A26" t="str">
            <v>ADAPTADOR TERMINAL PVC 1/2"</v>
          </cell>
        </row>
        <row r="27">
          <cell r="A27" t="str">
            <v>ADAPTADOR TERMINAL PVC 2"</v>
          </cell>
        </row>
        <row r="28">
          <cell r="A28" t="str">
            <v>ADAPTADOR TERMINAL PVC 3"</v>
          </cell>
        </row>
        <row r="29">
          <cell r="A29" t="str">
            <v>ADAPTADOR TERMINAL PVC 3/4"</v>
          </cell>
        </row>
        <row r="30">
          <cell r="A30" t="str">
            <v>ADICIONALES</v>
          </cell>
        </row>
        <row r="31">
          <cell r="A31" t="str">
            <v>AISLADOR DE PIN ANSI 55-5 EN MATERIAL POLIMERICO</v>
          </cell>
        </row>
        <row r="32">
          <cell r="A32" t="str">
            <v>AISLADOR DE SUSPENSION ANSI 52-1, EN MATERIAL POLIMERICO</v>
          </cell>
        </row>
        <row r="33">
          <cell r="A33" t="str">
            <v>AISLADOR LINE POST 15 kV ANSI 57-1</v>
          </cell>
        </row>
        <row r="34">
          <cell r="A34" t="str">
            <v>AISLADOR POLIMERICO SUSPENSION ANSI 52-4</v>
          </cell>
        </row>
        <row r="35">
          <cell r="A35" t="str">
            <v>AISLADOR PORCELANA SUSPENSION ANSI 52-1</v>
          </cell>
        </row>
        <row r="36">
          <cell r="A36" t="str">
            <v>AISLADOR PORCELANA SUSPENSION ANSI 52-3</v>
          </cell>
        </row>
        <row r="37">
          <cell r="A37" t="str">
            <v>AISLADOR PORCELANA SUSPENSION ANSI 52-4</v>
          </cell>
        </row>
        <row r="38">
          <cell r="A38" t="str">
            <v>AISLADOR PORCELANA TIPO CARRETE ANSI 53-2</v>
          </cell>
        </row>
        <row r="39">
          <cell r="A39" t="str">
            <v>AISLADOR PORCELANA TIPO CARRETE ANSI 53-3</v>
          </cell>
        </row>
        <row r="40">
          <cell r="A40" t="str">
            <v>AISLADOR PORCELANA TIPO PIN O PARA ESPIGO DE 13,2 KV  ANSI 55-4</v>
          </cell>
        </row>
        <row r="41">
          <cell r="A41" t="str">
            <v>AISLADOR PORCELANA TIPO PIN O PARA ESPIGO DE 15 KV  ANSI 55-5</v>
          </cell>
        </row>
        <row r="42">
          <cell r="A42" t="str">
            <v>AISLADOR PORCELANA TIPO TENSOR ANSI 54-1</v>
          </cell>
        </row>
        <row r="43">
          <cell r="A43" t="str">
            <v>AISLADOR PORCELANA TIPO TENSOR ANSI 54-2</v>
          </cell>
        </row>
        <row r="44">
          <cell r="A44" t="str">
            <v>AISLADOR PORCELANA TIPO TENSOR ANSI 54-3</v>
          </cell>
        </row>
        <row r="45">
          <cell r="A45" t="str">
            <v>AISLADOR PORCELANA TIPO TENSOR ANSI 54-4</v>
          </cell>
        </row>
        <row r="46">
          <cell r="A46" t="str">
            <v xml:space="preserve">AISLADOR SUSPENSION SINTETICO-POLIMERICO 15kV </v>
          </cell>
        </row>
        <row r="47">
          <cell r="A47" t="str">
            <v xml:space="preserve">ALAMBRE COBRE DESNUDO Nº 10 AWG  </v>
          </cell>
        </row>
        <row r="48">
          <cell r="A48" t="str">
            <v>ALAMBRE COBRE DESNUDO Nº 12 AWG</v>
          </cell>
        </row>
        <row r="49">
          <cell r="A49" t="str">
            <v>ALAMBRE COBRE DESNUDO Nº 14 AWG</v>
          </cell>
        </row>
        <row r="50">
          <cell r="A50" t="str">
            <v>ALAMBRE COBRE DESNUDO Nº 8 AWG</v>
          </cell>
        </row>
        <row r="51">
          <cell r="A51" t="str">
            <v>ALAMBRE COBRE Nº 10 THHN  AWG</v>
          </cell>
        </row>
        <row r="52">
          <cell r="A52" t="str">
            <v>ALAMBRE COBRE Nº 12 THHN  AWG</v>
          </cell>
        </row>
        <row r="53">
          <cell r="A53" t="str">
            <v>ALAMBRE COBRE Nº 6 THHN  AWG</v>
          </cell>
        </row>
        <row r="54">
          <cell r="A54" t="str">
            <v>ALAMBRE COBRE Nº 8 THHN  AWG</v>
          </cell>
        </row>
        <row r="55">
          <cell r="A55" t="str">
            <v>AMARRE PLÁSTICO PARA CABLE TRENZADO</v>
          </cell>
        </row>
        <row r="56">
          <cell r="A56" t="str">
            <v>AMARRE PREFORMADO</v>
          </cell>
        </row>
        <row r="57">
          <cell r="A57" t="str">
            <v xml:space="preserve">AMORTIGUADOR PARA VIBRACION Nº  2 </v>
          </cell>
        </row>
        <row r="58">
          <cell r="A58" t="str">
            <v>AMORTIGUADOR PARA VIBRACION Nº 1/0-2/0 1.8kg</v>
          </cell>
        </row>
        <row r="59">
          <cell r="A59" t="str">
            <v>ANALIZADOR O MONITOR DE RED PM820 DE SQUARE D, CIRCUTOR O SIMILAR CON SELLO UL</v>
          </cell>
        </row>
        <row r="60">
          <cell r="A60" t="str">
            <v xml:space="preserve">ARANDELA CUADRADA PLANA 2X2X1/2 . Pl 1/8 </v>
          </cell>
        </row>
        <row r="61">
          <cell r="A61" t="str">
            <v xml:space="preserve">ARANDELA CUADRADA PLANA DE 2X2X5/8. Pl. 1/8 </v>
          </cell>
        </row>
        <row r="62">
          <cell r="A62" t="str">
            <v>ARANDELA CUADRADA PLANA DE 4X4X5/8. Pl. 1/8</v>
          </cell>
        </row>
        <row r="63">
          <cell r="A63" t="str">
            <v xml:space="preserve">ARANDELA PRESION GUAZA 1/2 </v>
          </cell>
        </row>
        <row r="64">
          <cell r="A64" t="str">
            <v>ARANDELA PRESION GUAZA 5/8</v>
          </cell>
        </row>
        <row r="65">
          <cell r="A65" t="str">
            <v>ARANDELA REDONDA 1/2</v>
          </cell>
        </row>
        <row r="66">
          <cell r="A66" t="str">
            <v>ARANDELA REDONDA 5/8</v>
          </cell>
        </row>
        <row r="67">
          <cell r="A67" t="str">
            <v>Bala Dulux 2 x 26W LUMINARIA FLUORESCENTE COMPACTA AHORRADORA DE ENERGÍA, PARA INSTALAR EN CIELO-RASO FALSO.BOMBILLO DULUX 26W DOBLE TWIN.ARO BLANCO, REFLECTOR EN ALUMINIO BRILLADO.BALASTO ELECTRÓNICO.</v>
          </cell>
        </row>
        <row r="68">
          <cell r="A68" t="str">
            <v xml:space="preserve">BALA FC PROFESIONAL TURBO RASER , LUMINARIA FLUORESCENTE COMPACTA AHORRADORA DE ENERGIA PARA INSTALAR NE CIELO RASO FALSO,  INCLUYE DOS BOMBILLAS DE 26W  + BALASTO DE 2X26 </v>
          </cell>
        </row>
        <row r="69">
          <cell r="A69" t="str">
            <v>BALA PISO HIDROLED BACK LIGHT, CUERPO EN ACERO INOXIDABLE Y ARO EN ACERO INOX , SUMERGIBLE HASTA 4 METROS, 7 LEDS X 1 WATT, 24 VDC DE COLOR VERDE, IP68.</v>
          </cell>
        </row>
        <row r="70">
          <cell r="A70" t="str">
            <v>BANDA PLASTICA DE SEÑALIZACIÓN SEGÚN NORMA CS273</v>
          </cell>
        </row>
        <row r="71">
          <cell r="A71" t="str">
            <v xml:space="preserve">BARRAJE PREMOLDEADO PARA BAJA TENSION SUMERGIBLE 500A-4 PUESTOS </v>
          </cell>
        </row>
        <row r="72">
          <cell r="A72" t="str">
            <v xml:space="preserve">BARRAJE PREMOLDEADO PARA BAJA TENSION SUMERGIBLE 500A-6 PUESTOS </v>
          </cell>
        </row>
        <row r="73">
          <cell r="A73" t="str">
            <v>BASE RECEBO COMUN. Extendido y compactado con Benitin</v>
          </cell>
        </row>
        <row r="74">
          <cell r="A74" t="str">
            <v>BASE Y FOTOCELDA TIPO ESTERIOR PARA ALUMBRADO INSTALADA.</v>
          </cell>
        </row>
        <row r="75">
          <cell r="A75" t="str">
            <v>BAYONETA PARA ANGULO  DOBLE 2 1/2 X 2 1/2 X 1/4 X 1,50 m</v>
          </cell>
        </row>
        <row r="76">
          <cell r="A76" t="str">
            <v>BAYONETA PARA ANGULO 2-1/2 x 1/4 x 2,00 m</v>
          </cell>
        </row>
        <row r="77">
          <cell r="A77" t="str">
            <v xml:space="preserve">BAYONETA PARA RETENCION 2.1/2 x 1/4 x 1.50 m </v>
          </cell>
        </row>
        <row r="78">
          <cell r="A78" t="str">
            <v>BAYONETA PARA RETENCION 2-1/2 x 1/4 x 2,00 m</v>
          </cell>
        </row>
        <row r="79">
          <cell r="A79" t="str">
            <v>BAYONETA SENCILLA  2-1/2 x 1/4 x 1,50 m</v>
          </cell>
        </row>
        <row r="80">
          <cell r="A80" t="str">
            <v xml:space="preserve">BAYONETA SENCILLA  2-1/2 x 1/4 x 2,00 m </v>
          </cell>
        </row>
        <row r="81">
          <cell r="A81" t="str">
            <v>BOMBILLA 220 V SODIO</v>
          </cell>
        </row>
        <row r="82">
          <cell r="A82" t="str">
            <v>BOMBILLA LED 220 V</v>
          </cell>
        </row>
        <row r="83">
          <cell r="A83" t="str">
            <v>BOQUILLA-TERMINAL (Juego de Tuerca y Contratuerca) PARA TUBERIA IMC GALVANIZADA 3</v>
          </cell>
        </row>
        <row r="84">
          <cell r="A84" t="str">
            <v>BOQUILLA-TERMINAL (Juego de Tuerca y Contratuerca) PARA TUBERIA IMC GALVANIZADA 3/4</v>
          </cell>
        </row>
        <row r="85">
          <cell r="A85" t="str">
            <v>BOQUILLA-TERMINAL (Juego de Tuerca y Contratuerca) PARA TUBERIA IMC GALVANIZADA 4</v>
          </cell>
        </row>
        <row r="86">
          <cell r="A86" t="str">
            <v>BORNA DE PONCHAR ESTAÑO DE DOS HUECOS Nº 1/0</v>
          </cell>
        </row>
        <row r="87">
          <cell r="A87" t="str">
            <v>BORNA DE PONCHAR ESTAÑO DE DOS HUECOS Nº 2/0</v>
          </cell>
        </row>
        <row r="88">
          <cell r="A88" t="str">
            <v>BORNA DE PONCHAR ESTAÑO DE DOS HUECOS Nº 4/0</v>
          </cell>
        </row>
        <row r="89">
          <cell r="A89" t="str">
            <v>BORNA DE PONCHAR ESTAÑO DE UN HUECO Nº 1/0</v>
          </cell>
        </row>
        <row r="90">
          <cell r="A90" t="str">
            <v>BORNA DE PONCHAR ESTAÑO DE UN HUECO Nº 2</v>
          </cell>
        </row>
        <row r="91">
          <cell r="A91" t="str">
            <v>BORNA DE PONCHAR ESTAÑO DE UN HUECO Nº 2/0</v>
          </cell>
        </row>
        <row r="92">
          <cell r="A92" t="str">
            <v>BORNA DE PONCHAR ESTAÑO DE UN HUECO Nº 250</v>
          </cell>
        </row>
        <row r="93">
          <cell r="A93" t="str">
            <v>BORNA DE PONCHAR ESTAÑO DE UN HUECO Nº 3/0</v>
          </cell>
        </row>
        <row r="94">
          <cell r="A94" t="str">
            <v>BORNA DE PONCHAR ESTAÑO DE UN HUECO Nº 350</v>
          </cell>
        </row>
        <row r="95">
          <cell r="A95" t="str">
            <v>BORNA DE PONCHAR ESTAÑO DE UN HUECO Nº 4</v>
          </cell>
        </row>
        <row r="96">
          <cell r="A96" t="str">
            <v>BORNA DE PONCHAR ESTAÑO DE UN HUECO Nº 4/0</v>
          </cell>
        </row>
        <row r="97">
          <cell r="A97" t="str">
            <v>BORNA DE PONCHAR ESTAÑO DE UN HUECO Nº 500</v>
          </cell>
        </row>
        <row r="98">
          <cell r="A98" t="str">
            <v>BORNA DE PONCHAR ESTAÑO DE UN HUECO Nº 6</v>
          </cell>
        </row>
        <row r="99">
          <cell r="A99" t="str">
            <v>BORNA DE PONCHAR ESTAÑO DE UN HUECO Nº 750</v>
          </cell>
        </row>
        <row r="100">
          <cell r="A100" t="str">
            <v>BORNA DE PONCHAR ESTAÑO DE UN HUECO Nº 8</v>
          </cell>
        </row>
        <row r="101">
          <cell r="A101" t="str">
            <v xml:space="preserve">BRAZO PARA SOPORTE LUMINARIA HORIZONTAL 1 1/2 x 1,20 m CON COLLARIN 250-400W (CODENSA) </v>
          </cell>
        </row>
        <row r="102">
          <cell r="A102" t="str">
            <v xml:space="preserve">BRAZO PARA SOPORTE LUMINARIA HORIZONTAL 3/4 x 1,20 m 1 DOBLEZ  70-150 W </v>
          </cell>
        </row>
        <row r="103">
          <cell r="A103" t="str">
            <v xml:space="preserve">BRAZO PARA SOPORTE LUMINARIA HORIZONTAL 3/4 x 1,20 m CON COLLARIN (CODENSA) </v>
          </cell>
        </row>
        <row r="104">
          <cell r="A104" t="str">
            <v xml:space="preserve">CABLE COAXIAL RG-6 PARA SEÑAL DE TELEVISION APANTALLODO NIPPON.  </v>
          </cell>
        </row>
        <row r="105">
          <cell r="A105" t="str">
            <v>CABLE CUADRUPLEX AUTOSOPORTADOS 90ºC 600V  Nº  3X2/0+1X1/0 CONDUCTOR DE ALUMIIO AISLADO EN POLITILENO RETICULADO (XLP)</v>
          </cell>
        </row>
        <row r="106">
          <cell r="A106" t="str">
            <v>CABLE CUADRUPLEX AUTOSOPORTADOS 90ºC 600V  Nº  3X2+1X2 CONDUCTOR DE ALUMIIO AISLADO EN POLITILENO RETICULADO (XLP)</v>
          </cell>
        </row>
        <row r="107">
          <cell r="A107" t="str">
            <v>CABLE CUADRUPLEX AUTOSOPORTADOS 90ºC 600V  Nº  4X1/0 CONDUCTOR DE ALUMIIO AISLADO EN POLITILENO RETICULADO (XLP)</v>
          </cell>
        </row>
        <row r="108">
          <cell r="A108" t="str">
            <v>CABLE CUADRUPLEX AUTOSOPORTADOS 90ºC 600V  Nº  4X4/0 CONDUCTOR DE ALUMIIO AISLADO EN POLITILENO RETICULADO (XLP)</v>
          </cell>
        </row>
        <row r="109">
          <cell r="A109" t="str">
            <v>CABLE DE ALUMINIO AISLADO ACS Nº 1/0 THHN AWG</v>
          </cell>
        </row>
        <row r="110">
          <cell r="A110" t="str">
            <v>CABLE DE ALUMINIO AISLADO ACS Nº 2 THHN AWG</v>
          </cell>
        </row>
        <row r="111">
          <cell r="A111" t="str">
            <v>CABLE DE ALUMINIO AISLADO ACS Nº 2/0 THHN AWG</v>
          </cell>
        </row>
        <row r="112">
          <cell r="A112" t="str">
            <v>CABLE DE ALUMINIO AISLADO ACS Nº 4 THHN AWG</v>
          </cell>
        </row>
        <row r="113">
          <cell r="A113" t="str">
            <v>CABLE DE ALUMINIO AISLADO ACS Nº 4/0 THHN AWG</v>
          </cell>
        </row>
        <row r="114">
          <cell r="A114" t="str">
            <v>CABLE DE ALUMINIO AISLADO ACS Nº 6 THHN AWG</v>
          </cell>
        </row>
        <row r="115">
          <cell r="A115" t="str">
            <v>CABLE DE ALUMINIO DESNUDO CON ALAMA  ACERO GALVANIZADO ACSR Nº 2/0 AWG</v>
          </cell>
        </row>
        <row r="116">
          <cell r="A116" t="str">
            <v>CABLE DE ALUMINIO DESNUDO CON ALAMA  ACERO GALVANIZADO ACSR Nº 4 AWG</v>
          </cell>
        </row>
        <row r="117">
          <cell r="A117" t="str">
            <v>CABLE DE ALUMINIO DESNUDO CON ALMA  ACERO GALVANIZADO ACSR Nº 1/0 AWG</v>
          </cell>
        </row>
        <row r="118">
          <cell r="A118" t="str">
            <v>CABLE DE ALUMINIO DESNUDO CON ALMA  ACERO GALVANIZADO ACSR Nº 2 AWG</v>
          </cell>
        </row>
        <row r="119">
          <cell r="A119" t="str">
            <v>CABLE DE ALUMINIO DESNUDO CON ALMA  ACERO GALVANIZADO ACSR Nº 4/0 AWG</v>
          </cell>
        </row>
        <row r="120">
          <cell r="A120" t="str">
            <v>CABLE DE ALUMINIO SEMIAISLADO Nº 2  XLPE-TK AWG</v>
          </cell>
        </row>
        <row r="121">
          <cell r="A121" t="str">
            <v>CABLE DE COBRE AISLADO CON NEUTRO CONCÉNTRICO, 2X Nº14 AWG 600 V</v>
          </cell>
        </row>
        <row r="122">
          <cell r="A122" t="str">
            <v>CABLE DE COBRE ANTIFRAUDE CON NEUTRO CONCENTRICO 1x 8 + 1x 8 AWG (XLPE/PVC-SR)</v>
          </cell>
        </row>
        <row r="123">
          <cell r="A123" t="str">
            <v>CABLE DE COBRE ANTIFRAUDE CON NEUTRO CONCENTRICO 2 x 6 + 1 x 6 ,AWG (XLPE/XLPE) REDONDA</v>
          </cell>
        </row>
        <row r="124">
          <cell r="A124" t="str">
            <v>CABLE DE COBRE ANTIFRAUDE CON NEUTRO CONCENTRICO 2 x 8 + 1 x 8 AWG (PE/PE) REDONDA</v>
          </cell>
        </row>
        <row r="125">
          <cell r="A125" t="str">
            <v>CABLE DE COBRE ANTIFRAUDE CON NEUTRO CONCENTRICO 2 x 8 + 1 x 8 AWG (PE/PVC-SR) PLANO</v>
          </cell>
        </row>
        <row r="126">
          <cell r="A126" t="str">
            <v>CABLE DE COBRE ANTIFRAUDE CON NEUTRO CONCENTRICO 2X8 + 1X10 AWG (PVC/PVC) PLANO</v>
          </cell>
        </row>
        <row r="127">
          <cell r="A127" t="str">
            <v xml:space="preserve">CABLE DE COBRE ANTIFRAUDE CON NEUTRO CONCENTRICO 3 x 6 + 1 x 6 AWG (PE/PVC) </v>
          </cell>
        </row>
        <row r="128">
          <cell r="A128" t="str">
            <v xml:space="preserve">CABLE DE COBRE ANTIFRAUDE CON NEUTRO CONCENTRICO 3 x 8 + 1 x 8 AWG (PE/PVC) </v>
          </cell>
        </row>
        <row r="129">
          <cell r="A129" t="str">
            <v xml:space="preserve">CABLE DE COBRE ANTIFRAUDE CON NEUTRO CONCENTRICO 3X6 + 1X8 AWG (PE/PVC) </v>
          </cell>
        </row>
        <row r="130">
          <cell r="A130" t="str">
            <v xml:space="preserve">CABLE DE COBRE ANTIFRAUDE CON NEUTRO CONCENTRICO 3X8 + 1X10 AWG (PE/PVC) </v>
          </cell>
        </row>
        <row r="131">
          <cell r="A131" t="str">
            <v xml:space="preserve">CABLE DE COBRE ANTIFRAUDE POTENCIA 3X4 + 1X6 AWG (PE/PVC-SR) </v>
          </cell>
        </row>
        <row r="132">
          <cell r="A132" t="str">
            <v xml:space="preserve">CABLE DE COBRE ANTIFRAUDE POTENCIA 3X6+1X8 AWG (PE/PVC-SR) </v>
          </cell>
        </row>
        <row r="133">
          <cell r="A133" t="str">
            <v xml:space="preserve">CABLE DE COBRE ANTIFRAUDE POTENCIA 3X8+1X10 AWG (PE/PVC) </v>
          </cell>
        </row>
        <row r="134">
          <cell r="A134" t="str">
            <v xml:space="preserve">CABLE DE COBRE ANTIFRAUDE TREBOL 3X2 + 1X4 AWG (PVC/PE) </v>
          </cell>
        </row>
        <row r="135">
          <cell r="A135" t="str">
            <v>CABLE DE COBRE CENTELFLEX Nº 1/0 AWG THHN</v>
          </cell>
        </row>
        <row r="136">
          <cell r="A136" t="str">
            <v>CABLE DE COBRE CENTELFLEX Nº 10 AWG THHN</v>
          </cell>
        </row>
        <row r="137">
          <cell r="A137" t="str">
            <v>CABLE DE COBRE CENTELFLEX Nº 12 AWG THHN</v>
          </cell>
        </row>
        <row r="138">
          <cell r="A138" t="str">
            <v>CABLE DE COBRE CENTELFLEX Nº 2 AWG THHN</v>
          </cell>
        </row>
        <row r="139">
          <cell r="A139" t="str">
            <v>CABLE DE COBRE CENTELFLEX Nº 2/0 AWG THHN</v>
          </cell>
        </row>
        <row r="140">
          <cell r="A140" t="str">
            <v>CABLE DE COBRE CENTELFLEX Nº 250 KCMIL</v>
          </cell>
        </row>
        <row r="141">
          <cell r="A141" t="str">
            <v>CABLE DE COBRE CENTELFLEX Nº 3/0 AWG THHN</v>
          </cell>
        </row>
        <row r="142">
          <cell r="A142" t="str">
            <v>CABLE DE COBRE CENTELFLEX Nº 350 KCMIL</v>
          </cell>
        </row>
        <row r="143">
          <cell r="A143" t="str">
            <v>CABLE DE COBRE CENTELFLEX Nº 4 AWG THHN</v>
          </cell>
        </row>
        <row r="144">
          <cell r="A144" t="str">
            <v>CABLE DE COBRE CENTELFLEX Nº 4/0 AWG THHN</v>
          </cell>
        </row>
        <row r="145">
          <cell r="A145" t="str">
            <v>CABLE DE COBRE CENTELFLEX Nº 500 KCMIL</v>
          </cell>
        </row>
        <row r="146">
          <cell r="A146" t="str">
            <v>CABLE DE COBRE CENTELFLEX Nº 6 AWG THHN</v>
          </cell>
        </row>
        <row r="147">
          <cell r="A147" t="str">
            <v>CABLE DE COBRE CENTELFLEX Nº 8 AWG THHN</v>
          </cell>
        </row>
        <row r="148">
          <cell r="A148" t="str">
            <v>CABLE DE COBRE DESNUDO Nº 1/0  AWG</v>
          </cell>
        </row>
        <row r="149">
          <cell r="A149" t="str">
            <v>CABLE DE COBRE DESNUDO Nº 10 AWG</v>
          </cell>
        </row>
        <row r="150">
          <cell r="A150" t="str">
            <v>CABLE DE COBRE DESNUDO Nº 2  AWG</v>
          </cell>
        </row>
        <row r="151">
          <cell r="A151" t="str">
            <v>CABLE DE COBRE DESNUDO Nº 2/0  AWG</v>
          </cell>
        </row>
        <row r="152">
          <cell r="A152" t="str">
            <v xml:space="preserve">CABLE DE COBRE DESNUDO Nº 4 AWG </v>
          </cell>
        </row>
        <row r="153">
          <cell r="A153" t="str">
            <v xml:space="preserve">CABLE DE COBRE DESNUDO Nº 4/0 AWG </v>
          </cell>
        </row>
        <row r="154">
          <cell r="A154" t="str">
            <v xml:space="preserve">CABLE DE COBRE DESNUDO Nº 6 AWG  </v>
          </cell>
        </row>
        <row r="155">
          <cell r="A155" t="str">
            <v xml:space="preserve">CABLE DE COBRE DESNUDO Nº 8 AWG </v>
          </cell>
        </row>
        <row r="156">
          <cell r="A156" t="str">
            <v>CABLE DE COBRE ENCAUCHETADO 2 x 12 THHN</v>
          </cell>
        </row>
        <row r="157">
          <cell r="A157" t="str">
            <v>CABLE DE COBRE ENCAUCHETADO 2 x 14 THHN</v>
          </cell>
        </row>
        <row r="158">
          <cell r="A158" t="str">
            <v>CABLE DE COBRE ENCAUCHETADO 3 x 12 THHN</v>
          </cell>
        </row>
        <row r="159">
          <cell r="A159" t="str">
            <v>CABLE DE COBRE ENCAUCHETADO 3 x 14 THHN</v>
          </cell>
        </row>
        <row r="160">
          <cell r="A160" t="str">
            <v>CABLE DE COBRE ENCAUCHETADO 3 x 16 THHN</v>
          </cell>
        </row>
        <row r="161">
          <cell r="A161" t="str">
            <v>CABLE DE COBRE MONOPOLAR  XLPE MV-90 15kV 90ºC CON NIVEL DE AISLAMIENTO  DE 100% Nº2 AWG</v>
          </cell>
        </row>
        <row r="162">
          <cell r="A162" t="str">
            <v>CABLE DE COBRE MONOPOLAR  XLPE MV-90 15kV 90ºC CON NIVEL DE AISLAMIENTO  DE 133% Nº2/0 AWG</v>
          </cell>
        </row>
        <row r="163">
          <cell r="A163" t="str">
            <v>CABLE DE COBRE MONOPOLAR XLPE MV-90 15kV 90ºC CON NIVEL DE AISLAMIENTO  DE 100% Nº1/0 AWG</v>
          </cell>
        </row>
        <row r="164">
          <cell r="A164" t="str">
            <v>CABLE DE COBRE MONOPOLAR XLPE MV-90 15kV 90ºC CON NIVEL DE AISLAMIENTO  DE 100% Nº2/0 AWG</v>
          </cell>
        </row>
        <row r="165">
          <cell r="A165" t="str">
            <v>CABLE DE COBRE MONOPOLAR XLPE MV-90 15kV 90ºC CON NIVEL DE AISLAMIENTO  DE 100% Nº4/0 AWG</v>
          </cell>
        </row>
        <row r="166">
          <cell r="A166" t="str">
            <v>CABLE DE COBRE MONOPOLAR XLPE MV-90 15kV 90ºC CON NIVEL DE AISLAMIENTO  DE 133% Nº1/0 AWG</v>
          </cell>
        </row>
        <row r="167">
          <cell r="A167" t="str">
            <v>CABLE DE COBRE MONOPOLAR XLPE MV-90 15kV 90ºC CON NIVEL DE AISLAMIENTO  DE 133% Nº2 AWG</v>
          </cell>
        </row>
        <row r="168">
          <cell r="A168" t="str">
            <v>CABLE DE COBRE MONOPOLAR XLPE MV-90 15kV 90ºC CON NIVEL DE AISLAMIENTO  DE 133% Nº4/0 AWG</v>
          </cell>
        </row>
        <row r="169">
          <cell r="A169" t="str">
            <v>CABLE DE COBRE Nº 1/0 THHN  AWG</v>
          </cell>
        </row>
        <row r="170">
          <cell r="A170" t="str">
            <v xml:space="preserve">CABLE DE COBRE Nº 10 THHN AWG </v>
          </cell>
        </row>
        <row r="171">
          <cell r="A171" t="str">
            <v>CABLE DE COBRE Nº 12 THHN AWG</v>
          </cell>
        </row>
        <row r="172">
          <cell r="A172" t="str">
            <v>CABLE DE COBRE Nº 14 THHN AWG</v>
          </cell>
        </row>
        <row r="173">
          <cell r="A173" t="str">
            <v>CABLE DE COBRE Nº 2 THHN AWG</v>
          </cell>
        </row>
        <row r="174">
          <cell r="A174" t="str">
            <v>CABLE DE COBRE Nº 2/0 THHN  AWG</v>
          </cell>
        </row>
        <row r="175">
          <cell r="A175" t="str">
            <v>CABLE DE COBRE Nº 3/0 THHN  AWG</v>
          </cell>
        </row>
        <row r="176">
          <cell r="A176" t="str">
            <v>CABLE DE COBRE Nº 300 THHN MCM</v>
          </cell>
        </row>
        <row r="177">
          <cell r="A177" t="str">
            <v>CABLE DE COBRE Nº 350 THHN MCM</v>
          </cell>
        </row>
        <row r="178">
          <cell r="A178" t="str">
            <v xml:space="preserve">CABLE DE COBRE Nº 4 THHN AWG </v>
          </cell>
        </row>
        <row r="179">
          <cell r="A179" t="str">
            <v>CABLE DE COBRE Nº 4/0 THHN  AWG</v>
          </cell>
        </row>
        <row r="180">
          <cell r="A180" t="str">
            <v>CABLE DE COBRE Nº 500 THHN MCM</v>
          </cell>
        </row>
        <row r="181">
          <cell r="A181" t="str">
            <v xml:space="preserve">CABLE DE COBRE Nº 6 THHN AWG </v>
          </cell>
        </row>
        <row r="182">
          <cell r="A182" t="str">
            <v xml:space="preserve">CABLE DE COBRE Nº 8 THHN AWG </v>
          </cell>
        </row>
        <row r="183">
          <cell r="A183" t="str">
            <v>CABLE DE COBRE TRENZADO PARA DERIVACIONES 3X2+1X4 AWG</v>
          </cell>
        </row>
        <row r="184">
          <cell r="A184" t="str">
            <v>CABLE DE COBRE TRIPLEX  XLPE MV-90 15kV 90ºC CON NIVEL DE AISLAMIENTO  DE 100%  CON NEUTRO CONCENTRICO 33%  3 x 1/0 AWG</v>
          </cell>
        </row>
        <row r="185">
          <cell r="A185" t="str">
            <v>CABLE DE COBRE TRIPLEX  XLPE MV-90 15kV 90ºC CON NIVEL DE AISLAMIENTO  DE 100%  CON NEUTRO CONCENTRICO 33%  3 x 2 AWG</v>
          </cell>
        </row>
        <row r="186">
          <cell r="A186" t="str">
            <v>CABLE DE COBRE TRIPLEX  XLPE MV-90 15kV 90ºC CON NIVEL DE AISLAMIENTO  DE 100%  CON NEUTRO CONCENTRICO 33%  3 x 2/0 AWG</v>
          </cell>
        </row>
        <row r="187">
          <cell r="A187" t="str">
            <v>CABLE DE COBRE TRIPLEX  XLPE MV-90 15kV 90ºC CON NIVEL DE AISLAMIENTO  DE 100%  CON NEUTRO CONCENTRICO 33%  3 x 4/0 AWG</v>
          </cell>
        </row>
        <row r="188">
          <cell r="A188" t="str">
            <v>CABLE PARA SEÑALES SISTEMA CONTRA INDENDIO  2 PARES (2X22AWG) NPLF AISLAMIENTO EN PVC DE ACUERDO A LAS NORMAS IEC189, IEC708</v>
          </cell>
        </row>
        <row r="189">
          <cell r="A189" t="str">
            <v>CABLE SUPER GX DE 9,53 mm (3/8") GALVANIZADO O CABLE PARA RETENIDA DE 3/8 GALVANIZADO</v>
          </cell>
        </row>
        <row r="190">
          <cell r="A190" t="str">
            <v>CABLE TRIPLEX AUTOSOPORTADOS 90ºC 600V  Nº  2X1/0+1X2 CONDUCTOR DE ALUMINIO AISLADO EN POLITILENO RETICULADO (XLP)</v>
          </cell>
        </row>
        <row r="191">
          <cell r="A191" t="str">
            <v>CABLE TRIPLEX AUTOSOPORTADOS 90ºC 600V  Nº  2X2+1X4 CONDUCTOR DE ALUMINIO AISLADO EN POLITILENO RETICULADO (XLP)</v>
          </cell>
        </row>
        <row r="192">
          <cell r="A192" t="str">
            <v>CABLE TRIPLEX AUTOSOPORTADOS 90ºC 600V  Nº  3X1/0 CONDUCTOR DE ALUMINIO AISLADO EN POLITILENO RETICULADO (XLP)</v>
          </cell>
        </row>
        <row r="193">
          <cell r="A193" t="str">
            <v>CABLE TRIPLEX AUTOSOPORTADOS 90ºC 600V  Nº  3X2 CONDUCTOR DE ALUMINIO AISLADO EN POLITILENO RETICULADO (XLP)</v>
          </cell>
        </row>
        <row r="194">
          <cell r="A194" t="str">
            <v>CABLE TRIPLEX AUTOSOPORTADOS 90ºC 600V  Nº  3X2/0 CONDUCTOR DE ALUMINIO AISLADO EN POLITILENO RETICULADO (XLP)</v>
          </cell>
        </row>
        <row r="195">
          <cell r="A195" t="str">
            <v>CABLE TRIPLEX AUTOSOPORTADOS 90ºC 600V  Nº  3X4 CONDUCTOR DE ALUMINIO AISLADO EN POLITILENO RETICULADO (XLP)</v>
          </cell>
        </row>
        <row r="196">
          <cell r="A196" t="str">
            <v>CABLE TRIPLEX AUTOSOPORTADOS 90ºC 600V  Nº  3X4/0 CONDUCTOR DE ALUMINIO AISLADO EN POLITILENO RETICULADO (XLP)</v>
          </cell>
        </row>
        <row r="197">
          <cell r="A197" t="str">
            <v>CAJA CON TAPA CON CIERRE POR TORNILLO 1/4 DE VUELTA IP-55 IK-07, CON CUBIERTA OPACA. DIMENSIONES 105 x 105 x 105 mm</v>
          </cell>
        </row>
        <row r="198">
          <cell r="A198" t="str">
            <v>CAJA DE DERIVACION EN POLICARBONATO PARA 9 USUARIOS (especial para zonas de alta salinida)</v>
          </cell>
        </row>
        <row r="199">
          <cell r="A199" t="str">
            <v>CAJA DE MANIOBRA DE TRES VIAS SECCIONABLES. ENTRADA Y SALIDA 220 A. INCLUYE 9 BUJES INSERTOS DE 200 A. 9 BUJES TIPO POZO DE 200 A. 9 CODOS DE DESCONEXIÓN  15 Kv 200 A. 9 CODOS DE DESCONEXIÓN DE 600 A. 1 VÁLVULA DE RECIRCULACIÓN. 1 VÁLVULA DE DRENAJE. 1 VÁ</v>
          </cell>
        </row>
        <row r="200">
          <cell r="A200" t="str">
            <v>CAJA DE PASO 30 x 30 x 30  cm CON CHAPA PLASTICA LAMINA DE ACERO GALVANIZADA CON PINTURA EPOXICA CON PUERTA Y BISAGRA</v>
          </cell>
        </row>
        <row r="201">
          <cell r="A201" t="str">
            <v>CAJA FABRICADA EN ACERO LAMINADO EN FRIO IP-66, IK-10. DE 150 x 150 x 80 mm</v>
          </cell>
        </row>
        <row r="202">
          <cell r="A202" t="str">
            <v xml:space="preserve">CAJA METALICA GALVANIZADA (Ref: 5800) </v>
          </cell>
        </row>
        <row r="203">
          <cell r="A203" t="str">
            <v>CAJA METALICA GALVANIZADA OCTAGONAL</v>
          </cell>
        </row>
        <row r="204">
          <cell r="A204" t="str">
            <v>CAJA METALICA IP-66, IK-10, DIMENSIONES 15 x 30 x 12 cm</v>
          </cell>
        </row>
        <row r="205">
          <cell r="A205" t="str">
            <v xml:space="preserve">CAJA MONOFASICA PARA 12 CIRCUITOS 1F3H CON BARRAJE PARA 100A BARRA NEUTRO Y BARRA TIERRA </v>
          </cell>
        </row>
        <row r="206">
          <cell r="A206" t="str">
            <v xml:space="preserve">CAJA MONOFASICA PARA 2  CIRCUITOS 1F3H CON BARRAJE PARA 100A BARRA NEUTRO Y BARRA TIERRA </v>
          </cell>
        </row>
        <row r="207">
          <cell r="A207" t="str">
            <v xml:space="preserve">CAJA MONOFASICA PARA 3 CIRCUITOS 1F3H CON BARRAJE PARA 100A BARRA NEUTRO Y BARRA TIERRA </v>
          </cell>
        </row>
        <row r="208">
          <cell r="A208" t="str">
            <v xml:space="preserve">CAJA MONOFASICA PARA 4 CIRCUITOS 1F3H CON BARRAJE PARA 100A BARRA NEUTRO Y BARRA TIERRA </v>
          </cell>
        </row>
        <row r="209">
          <cell r="A209" t="str">
            <v xml:space="preserve">CAJA MONOFASICA PARA 6 CIRCUITOS 1F3H CON BARRA NEUTRO Y BARRA TIERRA </v>
          </cell>
        </row>
        <row r="210">
          <cell r="A210" t="str">
            <v xml:space="preserve">CAJA MONOFASICA PARA 9 CIRCUITOS 1F3H CON BARRAJE PARA 100A BARRA NEUTRO Y BARRA TIERRA </v>
          </cell>
        </row>
        <row r="211">
          <cell r="A211" t="str">
            <v>CAJA OCTOGONAL GALVANIZADA (CAJA EMP GALV.OCTAGONAL 4")</v>
          </cell>
        </row>
        <row r="212">
          <cell r="A212" t="str">
            <v>CAJA PLASTICA DE 105 x 105 x 50 mm CON TAPA Y CIERRE POR TORNILLO 1/4 DE VUELTA IP-55 IK-07, Y CUBIERTA OPACA.</v>
          </cell>
        </row>
        <row r="213">
          <cell r="A213" t="str">
            <v>CAJA PLASTICA DE  220 x 170 x 86 mm CON TAPA Y CIERRE POR TORNILLO 1/4 DE VUELTA IP-55 IK-07, Y CUBIERTA OPACA.</v>
          </cell>
        </row>
        <row r="214">
          <cell r="A214" t="str">
            <v>CAJA PLASTICA DE 108 x 140 x 86 mm CON TAPA Y CIERRE POR TORNILLO 1/4 DE VUELTA IP-55 IK-07, Y CUBIERTA OPACA.</v>
          </cell>
        </row>
        <row r="215">
          <cell r="A215" t="str">
            <v>CAJA PLASTICA DE 31 x 24 x 12,4 cm CON 24 ENTRADAS 18 de 32 mm y 6 de 40 mm DE DIAMETRO</v>
          </cell>
        </row>
        <row r="216">
          <cell r="A216" t="str">
            <v>CAJA PLEXO ATLANTIC EN ACERO LAMINADO EN FRIO IP-66, IK-10. DIMENSIONES 30 x 30 x 12 cm</v>
          </cell>
        </row>
        <row r="217">
          <cell r="A217" t="str">
            <v xml:space="preserve">CAJA TRIFÁSICA TIPO INTEMPERIE PARA ACOMETIDAS DE BT </v>
          </cell>
        </row>
        <row r="218">
          <cell r="A218" t="str">
            <v xml:space="preserve">CAPACETE ROSCADO EN ALUMINIO PARA TUBERIA IMC GALVANIZADA DE 1" </v>
          </cell>
        </row>
        <row r="219">
          <cell r="A219" t="str">
            <v xml:space="preserve">CAPACETE ROSCADO EN ALUMINIO PARA TUBERIA IMC GALVANIZADA DE 2" </v>
          </cell>
        </row>
        <row r="220">
          <cell r="A220" t="str">
            <v xml:space="preserve">CAPACETE ROSCADO EN ALUMINIO PARA TUBERIA IMC GALVANIZADA DE 3" </v>
          </cell>
        </row>
        <row r="221">
          <cell r="A221" t="str">
            <v>CAPUCHON PARA SELLAR PUNTA DE CABLE 2- 4/0 EN FRIO RED TRENZADA</v>
          </cell>
        </row>
        <row r="222">
          <cell r="A222" t="str">
            <v>CAPUCHON TERMOENCONGIBLE PARA SELLAR PUNTAS DE CABLES DE  6 A 3/0</v>
          </cell>
        </row>
        <row r="223">
          <cell r="A223" t="str">
            <v xml:space="preserve">CINTA DE ACERO INOXIDABLE 3/4" </v>
          </cell>
        </row>
        <row r="224">
          <cell r="A224" t="str">
            <v xml:space="preserve">CINTA DE ACERO INOXIDABLE 5/8" </v>
          </cell>
        </row>
        <row r="225">
          <cell r="A225" t="str">
            <v>CINTA EN ACERO INOXIDABLE 1/2"</v>
          </cell>
        </row>
        <row r="226">
          <cell r="A226" t="str">
            <v>CINTA EN ACERO INOXIDABLE 3/8"</v>
          </cell>
        </row>
        <row r="227">
          <cell r="A227" t="str">
            <v>CLAVIJA RECTA, 250V, 16A, 3P+T, IP 67, P17 Tempra</v>
          </cell>
        </row>
        <row r="228">
          <cell r="A228" t="str">
            <v>CLAVIJA RECTA, 250V, 32A, 3P+N+T, IP 67, P17 Tempra</v>
          </cell>
        </row>
        <row r="229">
          <cell r="A229" t="str">
            <v>CLAVIJA RECTA, 250V, 63A, 3P+N+T, IP 67, P17 Tempra</v>
          </cell>
        </row>
        <row r="230">
          <cell r="A230" t="str">
            <v>CONCRETO CICLOPEO 3,000 PSI</v>
          </cell>
        </row>
        <row r="231">
          <cell r="A231" t="str">
            <v>CONCRETO POBRE MEZCLADO 1:3:6</v>
          </cell>
        </row>
        <row r="232">
          <cell r="A232" t="str">
            <v>CONDULETA EN T 1/2" NPT</v>
          </cell>
        </row>
        <row r="233">
          <cell r="A233" t="str">
            <v>CONECTOR BIMETALICO CABLE VARILLA  REFERENCIA 226/ZV-CU</v>
          </cell>
        </row>
        <row r="234">
          <cell r="A234" t="str">
            <v>CONECTOR BIMETALICO TIPO PALA 2/0 AWG, 2HUECO 1/2"</v>
          </cell>
        </row>
        <row r="235">
          <cell r="A235" t="str">
            <v>CONECTOR DE COMPRESIÓN DE RANURAS PARALELAS, TIPO 1</v>
          </cell>
        </row>
        <row r="236">
          <cell r="A236" t="str">
            <v>CONECTOR DE TORNILLO CON CHAQUETA AISLANTE</v>
          </cell>
        </row>
        <row r="237">
          <cell r="A237" t="str">
            <v xml:space="preserve">CONECTOR TIPO CODO 200A - 1/0 AWG - 15 kV </v>
          </cell>
        </row>
        <row r="238">
          <cell r="A238" t="str">
            <v xml:space="preserve">CONECTOR TIPO CODO 200A - 2 AWG - 15 kV </v>
          </cell>
        </row>
        <row r="239">
          <cell r="A239" t="str">
            <v xml:space="preserve">CONECTOR TIPO CODO 200A - 4/0 AWG - 15 kV </v>
          </cell>
        </row>
        <row r="240">
          <cell r="A240" t="str">
            <v>CONECTOR TIPO COMPRESION 200A 1/0 AWG 15kV</v>
          </cell>
        </row>
        <row r="241">
          <cell r="A241" t="str">
            <v>CONECTOR TIPO COMPRESION 200A 2 AWG 15kV</v>
          </cell>
        </row>
        <row r="242">
          <cell r="A242" t="str">
            <v>CONECTOR TIPO COMPRESION 200A 2/0 AWG 15kV</v>
          </cell>
        </row>
        <row r="243">
          <cell r="A243" t="str">
            <v>CONECTOR TIPO COMPRESION 200A 4/0 AWG 15kV</v>
          </cell>
        </row>
        <row r="244">
          <cell r="A244" t="str">
            <v>CONECTOR TIPO COMPRESION 600A 2 AWG 15kV</v>
          </cell>
        </row>
        <row r="245">
          <cell r="A245" t="str">
            <v>CONECTOR TIPO COMPRESION 600A 2/0 AWG 15kV</v>
          </cell>
        </row>
        <row r="246">
          <cell r="A246" t="str">
            <v>CONECTOR TIPO COMPRESION 600A 4/0 AWG 15kV</v>
          </cell>
        </row>
        <row r="247">
          <cell r="A247" t="str">
            <v>CONECTOR TIPO CUÑA</v>
          </cell>
        </row>
        <row r="248">
          <cell r="A248" t="str">
            <v>CONECTOR TIPO TORNILLO PARA  VARILLA DE PUESTA A TIERRA EN COBRE</v>
          </cell>
        </row>
        <row r="249">
          <cell r="A249" t="str">
            <v xml:space="preserve">CONECTOR TRANSVERSAL DE PUESTA A TIERRA TIPO TGC PARA VARILLA COOPER WELD (Varilla 5/8 - Cable # 2 o # 4) </v>
          </cell>
        </row>
        <row r="250">
          <cell r="A250" t="str">
            <v xml:space="preserve">CONECTOR VARILLA-CABLE  ACERO GALVANIZADO REF 280 OBO </v>
          </cell>
        </row>
        <row r="251">
          <cell r="A251" t="str">
            <v>CONECTORES CABLE REFERENCIA OBO</v>
          </cell>
        </row>
        <row r="252">
          <cell r="A252" t="str">
            <v>CONFIGURACIÓN EQUIPO RECONECTADOR -INGENIERO ESPECIALISTA</v>
          </cell>
        </row>
        <row r="253">
          <cell r="A253" t="str">
            <v>CONTROL DE VELOCIDAD DE TRES VENTILADORES</v>
          </cell>
        </row>
        <row r="254">
          <cell r="A254" t="str">
            <v>CORTACIRCUITOS 15 kV-100 A</v>
          </cell>
        </row>
        <row r="255">
          <cell r="A255" t="str">
            <v>CRUCETA METÁLICA DE ÁNGULO GALVANIZADO DE  2 ½" x 3/16" x 2,0 m</v>
          </cell>
        </row>
        <row r="256">
          <cell r="A256" t="str">
            <v>CRUCETA METÁLICA DE ÁNGULO GALVANIZADO DE  2 ½" x 3/16" x 2,5 m</v>
          </cell>
        </row>
        <row r="257">
          <cell r="A257" t="str">
            <v>CRUCETA METALICA DE ANGULO GALVANIZADO DE 2 ½" x 1/4 "x  1,5 m</v>
          </cell>
        </row>
        <row r="258">
          <cell r="A258" t="str">
            <v>CRUCETA METALICA DE ANGULO GALVANIZADO DE 2 ½" x 1/4 "x  2,0 m</v>
          </cell>
        </row>
        <row r="259">
          <cell r="A259" t="str">
            <v>CRUCETA METALICA DE ANGULO GALVANIZADO DE 2 ½" x 1/4 "x  2,5 m</v>
          </cell>
        </row>
        <row r="260">
          <cell r="A260" t="str">
            <v>CRUCETA METALICA DE ANGULO GALVANIZADO DE 2 ½" x 3/16" x 1,5 m</v>
          </cell>
        </row>
        <row r="261">
          <cell r="A261" t="str">
            <v>CRUCETA METALICA DE ANGULO GALVANIZADO DE 3" x 1/4" x 2 m</v>
          </cell>
        </row>
        <row r="262">
          <cell r="A262" t="str">
            <v>CRUCETA METALICA DE ANGULO GALVANIZADO DE 3" x 1/4" x 2,4 m</v>
          </cell>
        </row>
        <row r="263">
          <cell r="A263" t="str">
            <v>CRUCETA METALICA DE ANGULO GALVANIZADO DE 3" x 1/4" x 3 m</v>
          </cell>
        </row>
        <row r="264">
          <cell r="A264" t="str">
            <v>CRUCETA METALICA DE ANGULO GALVANIZADO DE 3" x 1/4" x 6 m</v>
          </cell>
        </row>
        <row r="265">
          <cell r="A265" t="str">
            <v>CUADRILLA ELECTRICA EXTERNA</v>
          </cell>
        </row>
        <row r="266">
          <cell r="A266" t="str">
            <v>CUADRILLA ELECTRICA INTERNA</v>
          </cell>
        </row>
        <row r="267">
          <cell r="A267" t="str">
            <v>CURVA EMT  1 1/2" x 90°</v>
          </cell>
        </row>
        <row r="268">
          <cell r="A268" t="str">
            <v>CURVA EMT  1 1/4" x 90°</v>
          </cell>
        </row>
        <row r="269">
          <cell r="A269" t="str">
            <v>CURVA EMT  1/2” x 90º</v>
          </cell>
        </row>
        <row r="270">
          <cell r="A270" t="str">
            <v>CURVA EMT  1” x 90°</v>
          </cell>
        </row>
        <row r="271">
          <cell r="A271" t="str">
            <v>CURVA EMT  2" x 90°</v>
          </cell>
        </row>
        <row r="272">
          <cell r="A272" t="str">
            <v>CURVA EMT  3/4” x 90º</v>
          </cell>
        </row>
        <row r="273">
          <cell r="A273" t="str">
            <v>CURVA EMT  3” x 90°</v>
          </cell>
        </row>
        <row r="274">
          <cell r="A274" t="str">
            <v>CURVA IMC GALVANIZADO  1 1/2" x 90°</v>
          </cell>
        </row>
        <row r="275">
          <cell r="A275" t="str">
            <v>CURVA IMC GALVANIZADO  1 1/4" x 90°</v>
          </cell>
        </row>
        <row r="276">
          <cell r="A276" t="str">
            <v>CURVA IMC GALVANIZADO  1/2” x 90º</v>
          </cell>
        </row>
        <row r="277">
          <cell r="A277" t="str">
            <v>CURVA IMC GALVANIZADO  1” x 90°</v>
          </cell>
        </row>
        <row r="278">
          <cell r="A278" t="str">
            <v>CURVA IMC GALVANIZADO  2" x 90°</v>
          </cell>
        </row>
        <row r="279">
          <cell r="A279" t="str">
            <v>CURVA IMC GALVANIZADO  3/4” x 90º</v>
          </cell>
        </row>
        <row r="280">
          <cell r="A280" t="str">
            <v>CURVA IMC GALVANIZADO  3” x 90°</v>
          </cell>
        </row>
        <row r="281">
          <cell r="A281" t="str">
            <v>CURVA PVC  1 1/2" x 90°</v>
          </cell>
        </row>
        <row r="282">
          <cell r="A282" t="str">
            <v>CURVA PVC  1 1/4" x 90°</v>
          </cell>
        </row>
        <row r="283">
          <cell r="A283" t="str">
            <v>CURVA PVC  1/2” x 90º</v>
          </cell>
        </row>
        <row r="284">
          <cell r="A284" t="str">
            <v>CURVA PVC  1” x 90°</v>
          </cell>
        </row>
        <row r="285">
          <cell r="A285" t="str">
            <v>CURVA PVC  2" x 90°</v>
          </cell>
        </row>
        <row r="286">
          <cell r="A286" t="str">
            <v>CURVA PVC  3/4” x 90º</v>
          </cell>
        </row>
        <row r="287">
          <cell r="A287" t="str">
            <v>CURVA PVC  3” x 90°</v>
          </cell>
        </row>
        <row r="288">
          <cell r="A288" t="str">
            <v>CURVA PVC  4” x 90°</v>
          </cell>
        </row>
        <row r="289">
          <cell r="A289" t="str">
            <v>DESCARGADOR DE SOBRETENSION DE LINEA 10kV- 10kA- POLIMERICO, OXIDO DE ZINC</v>
          </cell>
        </row>
        <row r="290">
          <cell r="A290" t="str">
            <v>DESCARGADOR DE SOBRETENSION DE LINEA 12kV- 10kA- POLIMERICO, OXIDO DE ZINC</v>
          </cell>
        </row>
        <row r="291">
          <cell r="A291" t="str">
            <v>DIAGONAL CON DOBLEZ 1-1/2 x 3/16 CRUCETA MADERA 64 cm</v>
          </cell>
        </row>
        <row r="292">
          <cell r="A292" t="str">
            <v>DIAGONAL RECTA DE ÁNGULO DE HIERRO GALVANIZADO DE 38X38X5 mm (1 ½" X 1 ½" X 3/16")  110 cm</v>
          </cell>
        </row>
        <row r="293">
          <cell r="A293" t="str">
            <v>DIAGONAL RECTA DE ÁNGULO DE HIERRO GALVANIZADO DE 38X38X5 mm (1 ½" X 1 ½" X 3/16") 68 cm</v>
          </cell>
        </row>
        <row r="294">
          <cell r="A294" t="str">
            <v>DINTELES EN CONCRETO h=0.15m x 0.2m (2500 PSI Mezcla 1:3:3)</v>
          </cell>
        </row>
        <row r="295">
          <cell r="A295" t="str">
            <v>DISPOSITIVO DE FOTOCONTROL (FOTOCELDA)</v>
          </cell>
        </row>
        <row r="296">
          <cell r="A296" t="str">
            <v>ELECTRODO DE PUESTA A TIERRA DE ACERO GALVANIZADO Ø20 mm, referencia BATTERMANN 219/20</v>
          </cell>
        </row>
        <row r="297">
          <cell r="A297" t="str">
            <v>EMPALME TIPO RECTO O EN DERIVACIÓN</v>
          </cell>
        </row>
        <row r="298">
          <cell r="A298" t="str">
            <v>ESLABON DE ANGULAR</v>
          </cell>
        </row>
        <row r="299">
          <cell r="A299" t="str">
            <v>ESPARRAGO 5/8" x 10"</v>
          </cell>
        </row>
        <row r="300">
          <cell r="A300" t="str">
            <v>ESPARRAGO 5/8" x 12"</v>
          </cell>
        </row>
        <row r="301">
          <cell r="A301" t="str">
            <v>ESPARRAGO 5/8" x 14"</v>
          </cell>
        </row>
        <row r="302">
          <cell r="A302" t="str">
            <v>ESPARRAGO 5/8" x 16"</v>
          </cell>
        </row>
        <row r="303">
          <cell r="A303" t="str">
            <v>ESPARRAGO 5/8" x 18"</v>
          </cell>
        </row>
        <row r="304">
          <cell r="A304" t="str">
            <v>ESPARRAGO 5/8" x 20"</v>
          </cell>
        </row>
        <row r="305">
          <cell r="A305" t="str">
            <v>ESPARRAGO 5/8" x 22"</v>
          </cell>
        </row>
        <row r="306">
          <cell r="A306" t="str">
            <v>ESPARRAGO 5/8" x 24"</v>
          </cell>
        </row>
        <row r="307">
          <cell r="A307" t="str">
            <v>ESPARRAGO 5/8" x 4"</v>
          </cell>
        </row>
        <row r="308">
          <cell r="A308" t="str">
            <v>ESPARRAGO 5/8" x 6"</v>
          </cell>
        </row>
        <row r="309">
          <cell r="A309" t="str">
            <v>ESPARRAGO 5/8" x 8"</v>
          </cell>
        </row>
        <row r="310">
          <cell r="A310" t="str">
            <v>ESPIGO CRUCETA MADERA DE 5/8" x 10" PARA 13,2 kV</v>
          </cell>
        </row>
        <row r="311">
          <cell r="A311" t="str">
            <v>ESPIGO CRUCETA METALICA DE 5/8" x 8" PARA 13,2 kV</v>
          </cell>
        </row>
        <row r="312">
          <cell r="A312" t="str">
            <v>ESPIGO DE ACERO GALVANIZADO PARA CRUCETA METÁLICA</v>
          </cell>
        </row>
        <row r="313">
          <cell r="A313" t="str">
            <v>ESPIGO PARA AISLADOR DE 38 mm</v>
          </cell>
        </row>
        <row r="314">
          <cell r="A314" t="str">
            <v>ESTRIBO 2 AWG CON CONECTOR CUÑA 4/0 AWG</v>
          </cell>
        </row>
        <row r="315">
          <cell r="A315" t="str">
            <v>ESTRIBO DE MEDIA TENSION PARA CABLE COBRE 1/0 + conectores bimetálicos</v>
          </cell>
        </row>
        <row r="316">
          <cell r="A316" t="str">
            <v>EXCAVACION MANUAL</v>
          </cell>
        </row>
        <row r="317">
          <cell r="A317" t="str">
            <v>EXTRACTOR AXIAL DE AIRE TIPO INDUSTRIAL DE 8" CON REJILLAS Y PINTURA ELECTROESTATICA</v>
          </cell>
        </row>
        <row r="318">
          <cell r="A318" t="str">
            <v>FILTRO DE DRENAJE 0.5 x 0.5 CON RELLENO EN GRAVILLA DE RIO 3/4" - 1" (SIN EXCAVACIÓN)</v>
          </cell>
        </row>
        <row r="319">
          <cell r="A319" t="str">
            <v>GRAPA DE OPERAR EN CALIENTE</v>
          </cell>
        </row>
        <row r="320">
          <cell r="A320" t="str">
            <v>GRAPA DE RETENCION PARA CABLE DE GUARDA</v>
          </cell>
        </row>
        <row r="321">
          <cell r="A321" t="str">
            <v>GRAPA DE SUSPENSIÓN PARA CABLE TRENZADO DE B.T.</v>
          </cell>
        </row>
        <row r="322">
          <cell r="A322" t="str">
            <v>GRAPA PARA SUJETAR ACOMETIDA</v>
          </cell>
        </row>
        <row r="323">
          <cell r="A323" t="str">
            <v xml:space="preserve">GRAPA PRENSADORA DE 1 1/2 x 1/4 x 6  3 TORNILLOS </v>
          </cell>
        </row>
        <row r="324">
          <cell r="A324" t="str">
            <v xml:space="preserve">GRAPA PRENSADORA DE 1-1/2 x 3/8 x 6 3 TORNILLOS </v>
          </cell>
        </row>
        <row r="325">
          <cell r="A325" t="str">
            <v xml:space="preserve">GRAPA PRENSADORA DE TRES TORNILLOS </v>
          </cell>
        </row>
        <row r="326">
          <cell r="A326" t="str">
            <v>GRAPA RETENCION ACERO TIPO PISTOLA 4 - 336</v>
          </cell>
        </row>
        <row r="327">
          <cell r="A327" t="str">
            <v>GRAPA RETENCION ALUMINIO TIPO PISTOLA 6 - 2/0</v>
          </cell>
        </row>
        <row r="328">
          <cell r="A328" t="str">
            <v>GRAPA TERMINAL TIPO RECTO 3/0 – 266,8</v>
          </cell>
        </row>
        <row r="329">
          <cell r="A329" t="str">
            <v>GRAPA T-GRILLETE P TEMPLETE 1/2 LA-551</v>
          </cell>
        </row>
        <row r="330">
          <cell r="A330" t="str">
            <v>GRUA</v>
          </cell>
        </row>
        <row r="331">
          <cell r="A331" t="str">
            <v>GUARDACABO PARA RETENDIDAS</v>
          </cell>
        </row>
        <row r="332">
          <cell r="A332" t="str">
            <v>HEBILLA DE ACERO INOXIDABLE 1/2"</v>
          </cell>
        </row>
        <row r="333">
          <cell r="A333" t="str">
            <v>HEBILLA DE ACERO INOXIDABLE 3/4"</v>
          </cell>
        </row>
        <row r="334">
          <cell r="A334" t="str">
            <v>HEBILLA DE ACERO INOXIDABLE 3/8"</v>
          </cell>
        </row>
        <row r="335">
          <cell r="A335" t="str">
            <v>HEBILLA DE ACERO INOXIDABLE 5/8"</v>
          </cell>
        </row>
        <row r="336">
          <cell r="A336" t="str">
            <v>HERRAJE PARA TEMPLETE CUERDA DE GUITARRA</v>
          </cell>
        </row>
        <row r="337">
          <cell r="A337" t="str">
            <v xml:space="preserve">HERRAMIENTA MENOR </v>
          </cell>
        </row>
        <row r="338">
          <cell r="A338" t="str">
            <v>HILO FUSIBLE TIPO H 15 LUHFSER</v>
          </cell>
        </row>
        <row r="339">
          <cell r="A339" t="str">
            <v>HILO FUSIBLE TIPO K 15 LUHFSER</v>
          </cell>
        </row>
        <row r="340">
          <cell r="A340" t="str">
            <v>HILO FUSIBLE TIPO SR 15 LUHFSER</v>
          </cell>
        </row>
        <row r="341">
          <cell r="A341" t="str">
            <v>HILO FUSIBLE TIPO T 15 LUHFSER</v>
          </cell>
        </row>
        <row r="342">
          <cell r="A342" t="str">
            <v>HILO FUSIBLE TIPO VS 15 LUHFSER</v>
          </cell>
        </row>
        <row r="343">
          <cell r="A343" t="str">
            <v>INDICADOR DE FALLA AÉREO MONOFÁSICO 400A</v>
          </cell>
        </row>
        <row r="344">
          <cell r="A344" t="str">
            <v>INTERRUPTOR DOBLE</v>
          </cell>
        </row>
        <row r="345">
          <cell r="A345" t="str">
            <v xml:space="preserve">INTERRUPTOR DOBLE CONMUTABLE </v>
          </cell>
        </row>
        <row r="346">
          <cell r="A346" t="str">
            <v>INTERRUPTOR ENCHUFABLE DE 1  x  20A - 240V - 10kA</v>
          </cell>
        </row>
        <row r="347">
          <cell r="A347" t="str">
            <v>INTERRUPTOR ENCHUFABLE DE 1 x 100A - 240V - 10kA</v>
          </cell>
        </row>
        <row r="348">
          <cell r="A348" t="str">
            <v>INTERRUPTOR ENCHUFABLE DE 1 x 15A - 240V - 10kA</v>
          </cell>
        </row>
        <row r="349">
          <cell r="A349" t="str">
            <v>INTERRUPTOR ENCHUFABLE DE 1 x 30A - 240V - 10kA</v>
          </cell>
        </row>
        <row r="350">
          <cell r="A350" t="str">
            <v>INTERRUPTOR ENCHUFABLE DE 1 x 40A - 240V - 10kA</v>
          </cell>
        </row>
        <row r="351">
          <cell r="A351" t="str">
            <v>INTERRUPTOR ENCHUFABLE DE 1 x 50A - 240V - 10kA</v>
          </cell>
        </row>
        <row r="352">
          <cell r="A352" t="str">
            <v>INTERRUPTOR ENCHUFABLE DE 1 x 60A - 240V - 10kA</v>
          </cell>
        </row>
        <row r="353">
          <cell r="A353" t="str">
            <v>INTERRUPTOR ENCHUFABLE DE 1 x 70A - 240V - 10kA</v>
          </cell>
        </row>
        <row r="354">
          <cell r="A354" t="str">
            <v>INTERRUPTOR ENCHUFABLE DE 2 x 100A - 240V - 10kA</v>
          </cell>
        </row>
        <row r="355">
          <cell r="A355" t="str">
            <v>INTERRUPTOR ENCHUFABLE DE 2 x 20A - 240V - 10kA</v>
          </cell>
        </row>
        <row r="356">
          <cell r="A356" t="str">
            <v>INTERRUPTOR ENCHUFABLE DE 2 x 30A - 240V - 10kA</v>
          </cell>
        </row>
        <row r="357">
          <cell r="A357" t="str">
            <v>INTERRUPTOR ENCHUFABLE DE 2 x 40A - 240V - 10kA</v>
          </cell>
        </row>
        <row r="358">
          <cell r="A358" t="str">
            <v>INTERRUPTOR ENCHUFABLE DE 2 x 50A - 240V - 10kA</v>
          </cell>
        </row>
        <row r="359">
          <cell r="A359" t="str">
            <v>INTERRUPTOR ENCHUFABLE DE 2 x 60A - 240V - 10kA</v>
          </cell>
        </row>
        <row r="360">
          <cell r="A360" t="str">
            <v>INTERRUPTOR ENCHUFABLE DE 2 x 70A - 240V - 10kA</v>
          </cell>
        </row>
        <row r="361">
          <cell r="A361" t="str">
            <v>INTERRUPTOR ENCHUFABLE DE 2 x 80A - 240V - 10kA</v>
          </cell>
        </row>
        <row r="362">
          <cell r="A362" t="str">
            <v>INTERRUPTOR ENCHUFABLE DE 3 x 100A - 240V - 10kA</v>
          </cell>
        </row>
        <row r="363">
          <cell r="A363" t="str">
            <v>INTERRUPTOR ENCHUFABLE DE 3 x 20A - 240V - 10kA</v>
          </cell>
        </row>
        <row r="364">
          <cell r="A364" t="str">
            <v>INTERRUPTOR ENCHUFABLE DE 3 x 30A - 240V - 10kA</v>
          </cell>
        </row>
        <row r="365">
          <cell r="A365" t="str">
            <v>INTERRUPTOR ENCHUFABLE DE 3 x 40A - 240V - 10kA</v>
          </cell>
        </row>
        <row r="366">
          <cell r="A366" t="str">
            <v>INTERRUPTOR ENCHUFABLE DE 3 x 50A - 240V - 10kA</v>
          </cell>
        </row>
        <row r="367">
          <cell r="A367" t="str">
            <v>INTERRUPTOR ENCHUFABLE DE 3 x 60A - 240V - 10kA</v>
          </cell>
        </row>
        <row r="368">
          <cell r="A368" t="str">
            <v>INTERRUPTOR ENCHUFABLE DE 3 x 70A - 240V - 10kA</v>
          </cell>
        </row>
        <row r="369">
          <cell r="A369" t="str">
            <v>INTERRUPTOR INDUSTRIAL EN CAJA 3  x  100A, 50kA. CALIDAD LEGRAND, MERLIN GERIN, MITSUBISHI, SIEMENS, SQUAR D, o superior de marca reconocida y homologada por el CIDET</v>
          </cell>
        </row>
        <row r="370">
          <cell r="A370" t="str">
            <v>INTERRUPTOR INDUSTRIAL EN CAJA 3  x  125A, 50kA. CALIDAD LEGRAND, MERLIN GERIN, MITSUBISHI, SIEMENS, SQUAR D, o superior de marca reconocida y homologada por el CIDET</v>
          </cell>
        </row>
        <row r="371">
          <cell r="A371" t="str">
            <v>INTERRUPTOR INDUSTRIAL EN CAJA 3  x  150A, 50kA. CALIDAD LEGRAND, MERLIN GERIN, MITSUBISHI, SIEMENS, SQUAR D, o superior de marca reconocida y homologada por el CIDET</v>
          </cell>
        </row>
        <row r="372">
          <cell r="A372" t="str">
            <v>INTERRUPTOR INDUSTRIAL EN CAJA 3  x  175A, 50kA. CALIDAD LEGRAND, MERLIN GERIN, MITSUBISHI, SIEMENS, SQUAR D, o superior de marca reconocida y homologada por el CIDET</v>
          </cell>
        </row>
        <row r="373">
          <cell r="A373" t="str">
            <v>INTERRUPTOR INDUSTRIAL EN CAJA 3  x  30A, 25kA. CALIDAD LEGRAND, MERLIN GERIN, MITSUBISHI, SIEMENS, SQUAR D, o superior de marca reconocida y homologada por el CIDET</v>
          </cell>
        </row>
        <row r="374">
          <cell r="A374" t="str">
            <v>INTERRUPTOR INDUSTRIAL EN CAJA 3  x  40A, 25kA. CALIDAD LEGRAND, MERLIN GERIN, MITSUBISHI, SIEMENS, SQUAR D, o superior de marca reconocida y homologada por el CIDET</v>
          </cell>
        </row>
        <row r="375">
          <cell r="A375" t="str">
            <v>INTERRUPTOR INDUSTRIAL EN CAJA 3  x  50A, 25kA. CALIDAD LEGRAND, MERLIN GERIN, MITSUBISHI, SIEMENS, SQUAR D, o superior de marca reconocida y homologada por el CIDET</v>
          </cell>
        </row>
        <row r="376">
          <cell r="A376" t="str">
            <v>INTERRUPTOR INDUSTRIAL EN CAJA 3  x  60A, 25kA. CALIDAD LEGRAND, MERLIN GERIN, MITSUBISHI, SIEMENS, SQUAR D, o superior de marca reconocida y homologada por el CIDET</v>
          </cell>
        </row>
        <row r="377">
          <cell r="A377" t="str">
            <v>INTERRUPTOR INDUSTRIAL EN CAJA 3  x  75A, 50kA. CALIDAD LEGRAND, MERLIN GERIN, MITSUBISHI, SIEMENS, SQUAR D, o superior de marca reconocida y homologada por el CIDET</v>
          </cell>
        </row>
        <row r="378">
          <cell r="A378" t="str">
            <v>INTERRUPTOR INDUSTRIAL EN CAJA 3 x 1000A, 100kA. CALIDAD LEGRAND, MERLIN GERIN, MITSUBISHI, SIEMENS, SQUAR D, o superior de marca reconocida y homologada por el CIDET</v>
          </cell>
        </row>
        <row r="379">
          <cell r="A379" t="str">
            <v>INTERRUPTOR INDUSTRIAL EN CAJA 3 x 1200A, 100kA. CALIDAD LEGRAND, MERLIN GERIN, MITSUBISHI, SIEMENS, SQUAR D, o superior de marca reconocida y homologada por el CIDET</v>
          </cell>
        </row>
        <row r="380">
          <cell r="A380" t="str">
            <v>INTERRUPTOR INDUSTRIAL EN CAJA 3 x 15A, 25kA. CALIDAD LEGRAND, MERLIN GERIN, MITSUBISHI, SIEMENS, SQUAR D, o superior de marca reconocida y homologada por el CIDET</v>
          </cell>
        </row>
        <row r="381">
          <cell r="A381" t="str">
            <v>INTERRUPTOR INDUSTRIAL EN CAJA 3 x 200A, 50kA. CALIDAD LEGRAND, MERLIN GERIN, MITSUBISHI, SIEMENS, SQUAR D, o superior de marca reconocida y homologada por el CIDET</v>
          </cell>
        </row>
        <row r="382">
          <cell r="A382" t="str">
            <v>INTERRUPTOR INDUSTRIAL EN CAJA 3 x 20A, 25kA. CALIDAD LEGRAND, MERLIN GERIN, MITSUBISHI, SIEMENS, SQUAR D, o superior de marca reconocida y homologada por el CIDET</v>
          </cell>
        </row>
        <row r="383">
          <cell r="A383" t="str">
            <v>INTERRUPTOR INDUSTRIAL EN CAJA 3 x 225A, 50kA. CALIDAD LEGRAND, MERLIN GERIN, MITSUBISHI, SIEMENS, SQUAR D, o superior de marca reconocida y homologada por el CIDET</v>
          </cell>
        </row>
        <row r="384">
          <cell r="A384" t="str">
            <v>INTERRUPTOR INDUSTRIAL EN CAJA 3 x 250A, 50kA. CALIDAD LEGRAND, MERLIN GERIN, MITSUBISHI, SIEMENS, SQUAR D, o superior de marca reconocida y homologada por el CIDET</v>
          </cell>
        </row>
        <row r="385">
          <cell r="A385" t="str">
            <v>INTERRUPTOR INDUSTRIAL EN CAJA 3 x 300A, 50kA. CALIDAD LEGRAND, MERLIN GERIN, MITSUBISHI, SIEMENS, SQUAR D, o superior de marca reconocida y homologada por el CIDET</v>
          </cell>
        </row>
        <row r="386">
          <cell r="A386" t="str">
            <v>INTERRUPTOR INDUSTRIAL EN CAJA 3 x 350A, 50kA. CALIDAD LEGRAND, MERLIN GERIN, MITSUBISHI, SIEMENS, SQUAR D, o superior de marca reconocida y homologada por el CIDET</v>
          </cell>
        </row>
        <row r="387">
          <cell r="A387" t="str">
            <v>INTERRUPTOR INDUSTRIAL EN CAJA 3 x 400A, 50kA. CALIDAD LEGRAND, MERLIN GERIN, MITSUBISHI, SIEMENS, SQUAR D, o superior de marca reconocida y homologada por el CIDET</v>
          </cell>
        </row>
        <row r="388">
          <cell r="A388" t="str">
            <v>INTERRUPTOR INDUSTRIAL EN CAJA 3 x 500A, 100kA. CALIDAD LEGRAND, MERLIN GERIN, MITSUBISHI, SIEMENS, SQUAR D, o superior de marca reconocida y homologada por el CIDET</v>
          </cell>
        </row>
        <row r="389">
          <cell r="A389" t="str">
            <v>INTERRUPTOR INDUSTRIAL EN CAJA 3 x 600A, 100kA. CALIDAD LEGRAND, MERLIN GERIN, MITSUBISHI, SIEMENS, SQUAR D, o superior de marca reconocida y homologada por el CIDET</v>
          </cell>
        </row>
        <row r="390">
          <cell r="A390" t="str">
            <v>INTERRUPTOR INDUSTRIAL EN CAJA 3 x 700A, 100kA. CALIDAD LEGRAND, MERLIN GERIN, MITSUBISHI, SIEMENS, SQUAR D, o superior de marca reconocida y homologada por el CIDET</v>
          </cell>
        </row>
        <row r="391">
          <cell r="A391" t="str">
            <v>INTERRUPTOR INDUSTRIAL EN CAJA 3 x 800A, 100kA. CALIDAD LEGRAND, MERLIN GERIN, MITSUBISHI, SIEMENS, SQUAR D, o superior de marca reconocida y homologada por el CIDET</v>
          </cell>
        </row>
        <row r="392">
          <cell r="A392" t="str">
            <v>INTERRUPTOR INDUSTRIAL REGULABLE  160-250A  3 x 250A, 25kA. CALIDAD LEGRAND, MERLIN GERIN, MITSUBISHI, SIEMENS, SQUAR D, o superior de marca reconocida y homologada por el CIDET</v>
          </cell>
        </row>
        <row r="393">
          <cell r="A393" t="str">
            <v>INTERRUPTOR INDUSTRIAL REGULABLE  320-400A  3 x 400A, 25kA. CALIDAD LEGRAND, MERLIN GERIN, MITSUBISHI, SIEMENS, SQUAR D, o superior de marca reconocida y homologada por el CIDET</v>
          </cell>
        </row>
        <row r="394">
          <cell r="A394" t="str">
            <v>INTERRUPTOR INDUSTRIAL REGULABLE  44-63A  3 x 63A, 40kA. CALIDAD LEGRAND, MERLIN GERIN, MITSUBISHI, SIEMENS, SQUAR D, o superior de marca reconocida y homologada por el CIDET</v>
          </cell>
        </row>
        <row r="395">
          <cell r="A395" t="str">
            <v>INTERRUPTOR INDUSTRIAL REGULABLE  500-630A  3 x 630A, 170kA. CALIDAD LEGRAND, MERLIN GERIN, MITSUBISHI, SIEMENS, SQUAR D, o superior de marca reconocida y homologada por el CIDET</v>
          </cell>
        </row>
        <row r="396">
          <cell r="A396" t="str">
            <v>INTERRUPTOR INDUSTRIAL REGULABLE  70-100A 3 x 100A, 25kA. CALIDAD LEGRAND, MERLIN GERIN, MITSUBISHI, SIEMENS, SQUAR D, o superior de marca reconocida y homologada por el CIDET</v>
          </cell>
        </row>
        <row r="397">
          <cell r="A397" t="str">
            <v>INTERRUPTOR INDUSTRIAL REGULABLE  87-125A 3 x 125A, 25kA. CALIDAD LEGRAND, MERLIN GERIN, MITSUBISHI, SIEMENS, SQUAR D, o superior de marca reconocida y homologada por el CIDET</v>
          </cell>
        </row>
        <row r="398">
          <cell r="A398" t="str">
            <v>INTERRUPTOR INDUSTRIAL REGULABLE  28-40A 3 x 28A, 25kA. CALIDAD LEGRAND, MERLIN GERIN, MITSUBISHI, SIEMENS, SQUAR D, o superior de marca reconocida y homologada por el CIDET</v>
          </cell>
        </row>
        <row r="399">
          <cell r="A399" t="str">
            <v>INTERRUPTOR INDUSTRIAL REGULABLE 102-160 A  3 x 160A, 50kA. CALIDAD LEGRAND, MERLIN GERIN, MITSUBISHI, SIEMENS, SQUAR D, o superior de marca reconocida y homologada por el CIDET</v>
          </cell>
        </row>
        <row r="400">
          <cell r="A400" t="str">
            <v>INTERRUPTOR PARA RIEL DE 1 x 10A</v>
          </cell>
        </row>
        <row r="401">
          <cell r="A401" t="str">
            <v>INTERRUPTOR PARA RIEL DE 1 x 16A</v>
          </cell>
        </row>
        <row r="402">
          <cell r="A402" t="str">
            <v>INTERRUPTOR PARA RIEL DE 1 x 25A</v>
          </cell>
        </row>
        <row r="403">
          <cell r="A403" t="str">
            <v>INTERRUPTOR PARA RIEL DE 1 x 32A</v>
          </cell>
        </row>
        <row r="404">
          <cell r="A404" t="str">
            <v>INTERRUPTOR PARA RIEL DE 1 x 40A</v>
          </cell>
        </row>
        <row r="405">
          <cell r="A405" t="str">
            <v>INTERRUPTOR PARA RIEL DE 1 x 50A</v>
          </cell>
        </row>
        <row r="406">
          <cell r="A406" t="str">
            <v>INTERRUPTOR PARA RIEL DE 1 x 63A</v>
          </cell>
        </row>
        <row r="407">
          <cell r="A407" t="str">
            <v>INTERRUPTOR PARA RIEL DE 1 x 6A</v>
          </cell>
        </row>
        <row r="408">
          <cell r="A408" t="str">
            <v>INTERRUPTOR PARA RIEL DE 2 x 10A</v>
          </cell>
        </row>
        <row r="409">
          <cell r="A409" t="str">
            <v>INTERRUPTOR PARA RIEL DE 2 x 16A</v>
          </cell>
        </row>
        <row r="410">
          <cell r="A410" t="str">
            <v>INTERRUPTOR PARA RIEL DE 2 x 20A</v>
          </cell>
        </row>
        <row r="411">
          <cell r="A411" t="str">
            <v>INTERRUPTOR PARA RIEL DE 2 x 25A</v>
          </cell>
        </row>
        <row r="412">
          <cell r="A412" t="str">
            <v>INTERRUPTOR PARA RIEL DE 2 x 32A</v>
          </cell>
        </row>
        <row r="413">
          <cell r="A413" t="str">
            <v>INTERRUPTOR PARA RIEL DE 2 x 40A</v>
          </cell>
        </row>
        <row r="414">
          <cell r="A414" t="str">
            <v>INTERRUPTOR PARA RIEL DE 2 x 50A</v>
          </cell>
        </row>
        <row r="415">
          <cell r="A415" t="str">
            <v>INTERRUPTOR PARA RIEL DE 2 x 63A</v>
          </cell>
        </row>
        <row r="416">
          <cell r="A416" t="str">
            <v>INTERRUPTOR PARA RIEL DE 3 x 16A</v>
          </cell>
        </row>
        <row r="417">
          <cell r="A417" t="str">
            <v>INTERRUPTOR PARA RIEL DE 3 x 40A</v>
          </cell>
        </row>
        <row r="418">
          <cell r="A418" t="str">
            <v>INTERRUPTOR PARA RIEL DE 3 x 50A</v>
          </cell>
        </row>
        <row r="419">
          <cell r="A419" t="str">
            <v>INTERRUPTOR PARA RIEL DE 3 x 63A</v>
          </cell>
        </row>
        <row r="420">
          <cell r="A420" t="str">
            <v xml:space="preserve">INTERRUPTOR SENCILLO </v>
          </cell>
        </row>
        <row r="421">
          <cell r="A421" t="str">
            <v xml:space="preserve">INTERRUPTOR SENCILLO CONMUTABLE </v>
          </cell>
        </row>
        <row r="422">
          <cell r="A422" t="str">
            <v xml:space="preserve">INTERRUPTOR TRIPLE </v>
          </cell>
        </row>
        <row r="423">
          <cell r="A423" t="str">
            <v xml:space="preserve">INTERRUPTOR TRIPLE CONMUTABLE </v>
          </cell>
        </row>
        <row r="424">
          <cell r="A424" t="str">
            <v>LAMPARA HERMETICA FLUORESCENTE CON DIFUSOR EN POLICARBONATO, BALASTO ELECTRONICO 2X32W, TUBO DE 2X32 W, T8 COLOR 4000K ,IP65</v>
          </cell>
        </row>
        <row r="425">
          <cell r="A425" t="str">
            <v>LAMPARA HERMETICA FLUORESCENTE DE SOBREPONER CON DIFUSOR EN POLICARBONATO, BALASTO ELECTRONICO 2X32W, TUBO DE 2X32 W, T8 COLOR 4000K ,IP65</v>
          </cell>
        </row>
        <row r="426">
          <cell r="A426" t="str">
            <v>LUMINARIA HORIZONTAL CERRADA DE 70 W -BOMBILLA LED - 220 VOLTIOS - GARANTIA MINIMA 2 AÑOS - INCLUYE FOTOCELDA . BRAZO  - HERRAJES Y ACCESORIOS VARIOS.</v>
          </cell>
        </row>
        <row r="427">
          <cell r="A427" t="str">
            <v xml:space="preserve">LUMINARIA HORIZONTAL CERRADA DE 70 W REFERENCIA  LO-CLSL 05  7000lm </v>
          </cell>
        </row>
        <row r="428">
          <cell r="A428" t="str">
            <v>MACHON EN CONCRETO 2500 PSI DE 0.15m X 0.15m X 1.25</v>
          </cell>
        </row>
        <row r="429">
          <cell r="A429" t="str">
            <v>MANO DE OBRA BB</v>
          </cell>
        </row>
        <row r="430">
          <cell r="A430" t="str">
            <v>MARCO SENCILLO EN ANGULO EN ACERO A-37</v>
          </cell>
        </row>
        <row r="431">
          <cell r="A431" t="str">
            <v>MENSULA GALVANIZADA EN CALIENTE PARA  13.2 kV CON GRAPA DE SUSPENSION</v>
          </cell>
        </row>
        <row r="432">
          <cell r="A432" t="str">
            <v>MURO EN LADRILLO TOLETE COMUN EN 0.125 PARA PAÑETAR</v>
          </cell>
        </row>
        <row r="433">
          <cell r="A433" t="str">
            <v>PAÑETE LISO IMPERMEABILIZADO/MURO. (M;1:3) E=0.015</v>
          </cell>
        </row>
        <row r="434">
          <cell r="A434" t="str">
            <v>PERCHA TIPO PESADO DE 1 PUESTO</v>
          </cell>
        </row>
        <row r="435">
          <cell r="A435" t="str">
            <v>PERCHA TIPO PESADO DE 2 PUESTO</v>
          </cell>
        </row>
        <row r="436">
          <cell r="A436" t="str">
            <v>PERCHA TIPO PESADO DE 2 PUESTO C/AP</v>
          </cell>
        </row>
        <row r="437">
          <cell r="A437" t="str">
            <v>PERCHA TIPO PESADO DE 3 PUESTO</v>
          </cell>
        </row>
        <row r="438">
          <cell r="A438" t="str">
            <v>PERCHA TIPO PESADO DE 3 PUESTO C/AP</v>
          </cell>
        </row>
        <row r="439">
          <cell r="A439" t="str">
            <v>PERCHA TIPO PESADO DE 4 PUESTO</v>
          </cell>
        </row>
        <row r="440">
          <cell r="A440" t="str">
            <v>PERCHA TIPO PESADO DE 4 PUESTO C/AP</v>
          </cell>
        </row>
        <row r="441">
          <cell r="A441" t="str">
            <v>PERCHA TIPO PESADO DE 5 PUESTO</v>
          </cell>
        </row>
        <row r="442">
          <cell r="A442" t="str">
            <v>PERCHA TIPO PESADO DE 5 PUESTO C/AP</v>
          </cell>
        </row>
        <row r="443">
          <cell r="A443" t="str">
            <v>PERNO DE OJO 5/8" x 10"</v>
          </cell>
        </row>
        <row r="444">
          <cell r="A444" t="str">
            <v>PERNO DE OJO 5/8" x 12"</v>
          </cell>
        </row>
        <row r="445">
          <cell r="A445" t="str">
            <v>PERNO DE OJO 5/8" x 5"</v>
          </cell>
        </row>
        <row r="446">
          <cell r="A446" t="str">
            <v>PERNO DE OJO 5/8" x 8"</v>
          </cell>
        </row>
        <row r="447">
          <cell r="A447" t="str">
            <v>PERNO DE OJO CERRADO 5/8" x 10"</v>
          </cell>
        </row>
        <row r="448">
          <cell r="A448" t="str">
            <v>PERNO DE OJO CERRADO 5/8" x 12"</v>
          </cell>
        </row>
        <row r="449">
          <cell r="A449" t="str">
            <v>PERNO DE OJO CERRADO 5/8" x 16"</v>
          </cell>
        </row>
        <row r="450">
          <cell r="A450" t="str">
            <v>PERNO DE OJO CERRADO 5/8" x 20"</v>
          </cell>
        </row>
        <row r="451">
          <cell r="A451" t="str">
            <v>PERNO DE OJO CERRADO 5/8" x 24"</v>
          </cell>
        </row>
        <row r="452">
          <cell r="A452" t="str">
            <v>PERNO DE OJO CERRADO 5/8" x 6"</v>
          </cell>
        </row>
        <row r="453">
          <cell r="A453" t="str">
            <v>PERNO EN "U" DE 12 mm (1/2") PARA CABLE DE GUARDA</v>
          </cell>
        </row>
        <row r="454">
          <cell r="A454" t="str">
            <v>PERNO O TORNILLO DE CARRIAJE 1/2" x 1 ½” + TUERCA</v>
          </cell>
        </row>
        <row r="455">
          <cell r="A455" t="str">
            <v>PERNO O TORNILLO DE CARRIAJE 1/2" x 3” + TUERCA</v>
          </cell>
        </row>
        <row r="456">
          <cell r="A456" t="str">
            <v>PERNO O TORNILLO DE CARRIAJE 5/8" x 1 ½” + TUERCA</v>
          </cell>
        </row>
        <row r="457">
          <cell r="A457" t="str">
            <v>PERNO O TORNILLO DE CARRIAJE 5/8" x 2 ½” + TUERCA</v>
          </cell>
        </row>
        <row r="458">
          <cell r="A458" t="str">
            <v>PERNO O TORNILLO DE CARRIAJE 5/8" x 6” + TUERCA</v>
          </cell>
        </row>
        <row r="459">
          <cell r="A459" t="str">
            <v>PERNOS DE MAQUINA 1/2" x 1 ½”</v>
          </cell>
        </row>
        <row r="460">
          <cell r="A460" t="str">
            <v>PERNOS DE MAQUINA 1/2" x 2"</v>
          </cell>
        </row>
        <row r="461">
          <cell r="A461" t="str">
            <v>PERNOS DE MAQUINA 1/2" x 6"</v>
          </cell>
        </row>
        <row r="462">
          <cell r="A462" t="str">
            <v>PERNOS DE MAQUINA 5/8" x 1 ½”</v>
          </cell>
        </row>
        <row r="463">
          <cell r="A463" t="str">
            <v>PERNOS DE MAQUINA 5/8" x 10"</v>
          </cell>
        </row>
        <row r="464">
          <cell r="A464" t="str">
            <v>PERNOS DE MAQUINA 5/8" x 12"</v>
          </cell>
        </row>
        <row r="465">
          <cell r="A465" t="str">
            <v>PERNOS DE MAQUINA 5/8" x 14"</v>
          </cell>
        </row>
        <row r="466">
          <cell r="A466" t="str">
            <v>PERNOS DE MAQUINA 5/8" x 16"</v>
          </cell>
        </row>
        <row r="467">
          <cell r="A467" t="str">
            <v>PERNOS DE MAQUINA 5/8" x 2"</v>
          </cell>
        </row>
        <row r="468">
          <cell r="A468" t="str">
            <v>PERNOS DE MAQUINA 5/8" x 20"</v>
          </cell>
        </row>
        <row r="469">
          <cell r="A469" t="str">
            <v>PERNOS DE MAQUINA 5/8" x 24"</v>
          </cell>
        </row>
        <row r="470">
          <cell r="A470" t="str">
            <v>PERNOS DE MAQUINA 5/8" x 6"</v>
          </cell>
        </row>
        <row r="471">
          <cell r="A471" t="str">
            <v>PERNOS DE MAQUINA 5/8" x 8"</v>
          </cell>
        </row>
        <row r="472">
          <cell r="A472" t="str">
            <v>PINTURA REFLECTIVA AMARILLA (pintura acrilica para trafico)</v>
          </cell>
        </row>
        <row r="473">
          <cell r="A473" t="str">
            <v>PINTURA REFLECTIVA NEGRA (pintura acrilica para trafico)</v>
          </cell>
        </row>
        <row r="474">
          <cell r="A474" t="str">
            <v xml:space="preserve">PLACA TOMA EXTERIOR GRIS (Tapa interperie para tomacorriente doble con proteccion individual plastica color gris que cumpla con la norma  UL) </v>
          </cell>
        </row>
        <row r="475">
          <cell r="A475" t="str">
            <v>PLATINA SOPORTE ESPIGO</v>
          </cell>
        </row>
        <row r="476">
          <cell r="A476" t="str">
            <v>PORTA AISLADOR CRUCETA METÁLICA</v>
          </cell>
        </row>
        <row r="477">
          <cell r="A477" t="str">
            <v>POSTE DE CONCRETO 10 METROS-1050kg-HOMOLOGADO</v>
          </cell>
        </row>
        <row r="478">
          <cell r="A478" t="str">
            <v>POSTE DE CONCRETO 10 METROS-510kg-HOMOLOGADO</v>
          </cell>
        </row>
        <row r="479">
          <cell r="A479" t="str">
            <v>POSTE DE CONCRETO 10 METROS-750kg-HOMOLOGADO</v>
          </cell>
        </row>
        <row r="480">
          <cell r="A480" t="str">
            <v>POSTE DE CONCRETO 12 METROS-1050kg-HOMOLOGADO</v>
          </cell>
        </row>
        <row r="481">
          <cell r="A481" t="str">
            <v>POSTE DE CONCRETO 12 METROS-510kg-HOMOLOGADO</v>
          </cell>
        </row>
        <row r="482">
          <cell r="A482" t="str">
            <v>POSTE DE CONCRETO 12 METROS-750kg-HOMOLOGADO</v>
          </cell>
        </row>
        <row r="483">
          <cell r="A483" t="str">
            <v>POSTE DE CONCRETO 8 METROS-1050kg-HOMOLOGADO</v>
          </cell>
        </row>
        <row r="484">
          <cell r="A484" t="str">
            <v>POSTE DE CONCRETO 8 METROS-510kg-HOMOLOGADO</v>
          </cell>
        </row>
        <row r="485">
          <cell r="A485" t="str">
            <v>POSTE DE CONCRETO 8 METROS-750kg-HOMOLOGADO</v>
          </cell>
        </row>
        <row r="486">
          <cell r="A486" t="str">
            <v>POSTE DE MADERA INMUNIZADA 12 METROS</v>
          </cell>
        </row>
        <row r="487">
          <cell r="A487" t="str">
            <v>POSTE DE MADERA INMUNIZADA 8 METROS</v>
          </cell>
        </row>
        <row r="488">
          <cell r="A488" t="str">
            <v>POSTE EN FIBRA DE VIDRIO 10 METROS -510kg</v>
          </cell>
        </row>
        <row r="489">
          <cell r="A489" t="str">
            <v>POSTE EN FIBRA DE VIDRIO 10 METROS-1050kg</v>
          </cell>
        </row>
        <row r="490">
          <cell r="A490" t="str">
            <v>POSTE EN FIBRA DE VIDRIO 10 METROS-750kg</v>
          </cell>
        </row>
        <row r="491">
          <cell r="A491" t="str">
            <v>POSTE EN FIBRA DE VIDRIO 12 METROS -1050kg</v>
          </cell>
        </row>
        <row r="492">
          <cell r="A492" t="str">
            <v>POSTE EN FIBRA DE VIDRIO 12 METROS -510kg</v>
          </cell>
        </row>
        <row r="493">
          <cell r="A493" t="str">
            <v>POSTE EN FIBRA DE VIDRIO 12 METROS -750kg</v>
          </cell>
        </row>
        <row r="494">
          <cell r="A494" t="str">
            <v>POSTE EN FIBRA DE VIDRIO 8 METROS  -510kg</v>
          </cell>
        </row>
        <row r="495">
          <cell r="A495" t="str">
            <v>POSTE EN FIBRA DE VIDRIO 8 METROS -750kg</v>
          </cell>
        </row>
        <row r="496">
          <cell r="A496" t="str">
            <v>PRENSA ESTOPA ALUMINIO 1/2" NPT</v>
          </cell>
        </row>
        <row r="497">
          <cell r="A497" t="str">
            <v>PROTECTORES DE VOLTAJE BREAKERMATIC REF PBE220-AM / 220-AT / 220-BM</v>
          </cell>
        </row>
        <row r="498">
          <cell r="A498" t="str">
            <v>RECONECTADOR 15 KV, 630 AMPERIOS, 12,5 kA, AISLAMIENTO EN POLIMERO EPOXICO  - INTERRUPCION EN  VACIO (CAMPO NETICO AXIAL) , CONTROL Y PROTECCION POR MICROPROCESADOR, DESCARGADORES DE SOBRETENSION EN BAJA, ESTRUCTURA PARA MONTAJE EN POSTE, INTERFAZ LOCAL C</v>
          </cell>
        </row>
        <row r="499">
          <cell r="A499" t="str">
            <v xml:space="preserve">REFLECTOR CUADRADO CERRADO ESTRIBO DE 250 W-SODIO ALTA PRESION  </v>
          </cell>
        </row>
        <row r="500">
          <cell r="A500" t="str">
            <v>REFLECTOR DE 250 W-SODIO ALTA PRESION -220 VOLTIOS-SODIO ALTA PRESION-CUADRADO-CERRADO - ESTRIBOS - COMPLETA ACCESORIOS DE FIJACION E INSTALACION  -REFERENCIA RCG ROY ALPHA; Incluye accesorios de sujeción</v>
          </cell>
        </row>
        <row r="501">
          <cell r="A501" t="str">
            <v>REGULADOR DE VOLTAJE</v>
          </cell>
        </row>
        <row r="502">
          <cell r="A502" t="str">
            <v>RELLENO ARENA DE PEÑA</v>
          </cell>
        </row>
        <row r="503">
          <cell r="A503" t="str">
            <v>RELLENO DE EXCAVACIÓN CON MATERIAL LOCAL SELECCIONADO</v>
          </cell>
        </row>
        <row r="504">
          <cell r="A504" t="str">
            <v xml:space="preserve">RETIRO DE ESCOMBROS </v>
          </cell>
        </row>
        <row r="505">
          <cell r="A505" t="str">
            <v>SALIDA FOTOCELDA 1000W; Prom 2m; Incluye Fotocelda</v>
          </cell>
        </row>
        <row r="506">
          <cell r="A506" t="str">
            <v xml:space="preserve">SALIDA TV INCLUYE TOMA COAXIAL CABLE RG 59 CON TERMINALES DE ROSCA, CONDUIT EMT 3/4". SPLITER 1 IN 2 OUT Prom 11m  </v>
          </cell>
        </row>
        <row r="507">
          <cell r="A507" t="str">
            <v xml:space="preserve">SECCIONADOR ENTRADA- SALIDA CON ENCLAVAMIENTO MECÁNICO DE MEDIA TENSIÓN 15 kV-630 A EN CELDA TIPO INTEMPERIE CONSTRUIDA EN LAMINA GALVANIZADA EN CALIENTE Y RESISTENCIA DE CALEFACCIÓN CONTROLADAS POR TERMÓSTATO (FUNCIONAMIENTO COMO TRANSFERENCIA MANUAL EN </v>
          </cell>
        </row>
        <row r="508">
          <cell r="A508" t="str">
            <v>SECCIONADOR MONOPOLAR 200 A – 15 kV</v>
          </cell>
        </row>
        <row r="509">
          <cell r="A509" t="str">
            <v>SECCIONADOR MONOPOLAR 400 A – 15 kV</v>
          </cell>
        </row>
        <row r="510">
          <cell r="A510" t="str">
            <v>SISTEMA DE ACONDICIONAMIENTO DE AIRE: 1 UND CONDENSADORA 1X12000BTU/HR-208V, 60HZ, 1500W MAX; CON 1 UNIDAD EVAPORADORAS DE 12000BTU/HR (ADOSADA A MURO). INCLUYE RED DE REFRIGERACION EN TUBERIA DE COBRE CON AISLAMIENTO TERMICO, TODOS LOS ELEMENTOS, INSUMOS</v>
          </cell>
        </row>
        <row r="511">
          <cell r="A511" t="str">
            <v>SISTEMA DE ACONDICIONAMIENTO DE AIRE: 1 UND CONDENSADORA 1X18000BTU/HR-208V, 60HZ, 1500W MAX; CON 1 UNIDAD EVAPORADORAS DE 18000BTU/HR (ADOSADA A MURO). INCLUYE RED DE REFRIGERACION EN TUBERIA DE COBRE CON AISLAMIENTO TERMICO, TODOS LOS ELEMENTOS, INSUMOS</v>
          </cell>
        </row>
        <row r="512">
          <cell r="A512" t="str">
            <v>SISTEMA DE ACONDICIONAMIENTO DE AIRE: 1 UND CONDENSADORA 1X9000BTU/HR-208V, 60HZ, 1500W MAX; CON 2 UNIDADES EVAPORADORAS DE 9000BTU/HR (ADOSADA A MURO). INCLUYE RED DE REFRIGERACION EN TUBERIA DE COBRE CON AISLAMIENTO TERMICO, TODOS LOS ELEMENTOS, INSUMOS</v>
          </cell>
        </row>
        <row r="513">
          <cell r="A513" t="str">
            <v>SISTEMA DE ILUMINACION SOLAR, INCLUYE 2 PANELES SOLARES FOTOVOLTAICOS, BATERIAS DE GEL CICLO DE DESCARGA PROFUNDA, 1 LUMINARIA TIPO LED Y ACCESORIOS VARIOS PARA PUESTA EN FUNCIONAMIENTO (HERRAJES Y CABLEADO)</v>
          </cell>
        </row>
        <row r="514">
          <cell r="A514" t="str">
            <v>SOLDADURA EXOTERMICA TIPO CADWELD  DE 115 GRAMOS</v>
          </cell>
        </row>
        <row r="515">
          <cell r="A515" t="str">
            <v>SOPORTE PARA LUMINARIA HORIZONTAL VÍAS SECUNDARIAS</v>
          </cell>
        </row>
        <row r="516">
          <cell r="A516" t="str">
            <v>SOPORTE SENCILLO PARA AVENIDAS POSTE DE CONCRETO ABRAZADERA TIPO 1 "140 mm"</v>
          </cell>
        </row>
        <row r="517">
          <cell r="A517" t="str">
            <v xml:space="preserve">SUBESTACION PEDESTAL RADIAL DE 112,5 kVA -60 Hz - 13.200 V / 208-120 V (con un Suiche on-off de dos posiciones,una Válvula de sobrepresión,tres Bujes insertos de 600A para terminales tipo T, tres Bujes tipo pozo, tres Fusibles de expulsión tipo bayoneta, </v>
          </cell>
        </row>
        <row r="518">
          <cell r="A518" t="str">
            <v>SUBESTACION PEDESTAL RADIAL DE 150kVA -60 Hz - 13.200 V / 208-120 V (con un Suiche on-off de dos posiciones,una Válvula de sobrepresión,tres Bujes insertos de 600A para terminales tipo T, tres Bujes tipo pozo, tres Fusibles de expulsión tipo bayoneta, tre</v>
          </cell>
        </row>
        <row r="519">
          <cell r="A519" t="str">
            <v>SUBESTACION PEDESTAL RADIAL DE 225kVA -60 Hz - 13.200 V / 208-120 V (con un Suiche on-off de dos posiciones,una Válvula de sobrepresión,tres Bujes insertos de 600A para terminales tipo T, tres Bujes tipo pozo, tres Fusibles de expulsión tipo bayoneta, tre</v>
          </cell>
        </row>
        <row r="520">
          <cell r="A520" t="str">
            <v>SUBESTACION PEDESTAL RADIAL DE 300kVA -60 Hz - 13.200 V / 208-120 V (con un Suiche on-off de dos posiciones,una Válvula de sobrepresión,tres Bujes insertos de 600A para terminales tipo T, tres Bujes tipo pozo, tres Fusibles de expulsión tipo bayoneta, tre</v>
          </cell>
        </row>
        <row r="521">
          <cell r="A521" t="str">
            <v>SUBESTACION PEDESTAL RADIAL DE 30kVA -60 Hz - 13.200 V / 208-120 V (con un Suiche on-off de dos posiciones,una Válvula de sobrepresión,tres Bujes insertos, tres Bujes tipo pozo, tres Codos de desconexión 15 kV 200Amp, tres Fusibles de expulsión tipo bayon</v>
          </cell>
        </row>
        <row r="522">
          <cell r="A522" t="str">
            <v>SUBESTACION PEDESTAL RADIAL DE 45kVA -60 Hz - 13.200 V / 208-120 V (con un Suiche on-off de dos posiciones,una Válvula de sobrepresión,tres Bujes insertos, tres Bujes tipo pozo, tres Codos de desconexión 15 kV 200Amp, tres Fusibles de expulsión tipo bayon</v>
          </cell>
        </row>
        <row r="523">
          <cell r="A523" t="str">
            <v>SUBESTACION PEDESTAL RADIAL DE 75kVA -60 Hz - 13.200 V / 208-120 V (con un Suiche on-off de dos posiciones,una Válvula de sobrepresión,tres Bujes insertos, tres Bujes tipo pozo, tres Codos de desconexión 15 kV 200Amp, tres Fusibles de expulsión tipo bayon</v>
          </cell>
        </row>
        <row r="524">
          <cell r="A524" t="str">
            <v>SUELO ARTIFICIAL CEMENTO CONDUCTOR CELEC</v>
          </cell>
        </row>
        <row r="525">
          <cell r="A525" t="str">
            <v>SUMINISTRO, INSTALACION  Y PUESTA EN FUNCIONAMIENTO DE TRANSFORMADOR TRIFASICO PEDESTAL TIPO RADIAL 300 kVA -DyN5, 60 Hz, 13200/214-123 VOLTIOS USO INTEMPERIE- HOMOLOGADO -INCLUYE  INSTALACION ACCESORIOS DE FIJACION -PROTOCOLO DE PRUEBAS. APLICACIÓN NORMA</v>
          </cell>
        </row>
        <row r="526">
          <cell r="A526" t="str">
            <v xml:space="preserve">SUPRESOR DE TRANSITORIOS DE TENSIÓN (TVSS) 3F-4H-50 KA - 240/120 VAC.-  REFERENCIA MERLIN GERIN </v>
          </cell>
        </row>
        <row r="527">
          <cell r="A527" t="str">
            <v>TABLERO  INDUSTRIAL, CON ESPACIO PARA UNA TRANSFERENCIA MANUAL POR INTERRUPTORES 500A,  DE EJECUCION UNICA IP44, PUERTA Y CHAPA  -220 V-5HILOS-60HZ , TIPO MULTICARGAS,  INTERRUPTORES DE SALIDA TRIFASICOS ;AUTOSOPORTADO,  FABRICADO EN LÁMINA GALVANIZADA CA</v>
          </cell>
        </row>
        <row r="528">
          <cell r="A528" t="str">
            <v>TABLERO DE 12 CIRCUITOS 2F4H, CON PUERTA - CON BARRAJE, BARRA NEUTRO Y BARRA TIERRA  Calidad Legrand, Siemens, SqareD o superior de marca reconocida y homologada por el CIDET</v>
          </cell>
        </row>
        <row r="529">
          <cell r="A529" t="str">
            <v>TABLERO DE 12 CIRCUITOS 2F4H, CON PUERTA Y ESPACIO PARA TOTALIZADOR, CHAPA Y LLAVE - CON BARRAJE, BARRA NEUTRO Y BARRA TIERRA  Calidad Legrand, Siemens, SqareD o superior de marca reconocida y homologada por el CIDET</v>
          </cell>
        </row>
        <row r="530">
          <cell r="A530" t="str">
            <v>TABLERO DE 12 CIRCUITOS 2F4H, SIN PUERTA CON BARRAJE, BARRA NEUTRO Y BARRA TIERRA  Calidad Legrand, Siemens, SqareD o superior de marca reconocida y homologada por el CIDET</v>
          </cell>
        </row>
        <row r="531">
          <cell r="A531" t="str">
            <v>TABLERO DE 12 CIRCUITOS 3F5H, CON PUERTA Y ESPACIO PARA TOTALIZADOR, CON  BARRA NEUTRO Y BARRA TIERRA  Calidad Legrand, Siemens, SqareD o superior de marca reconocida y homologada por el CIDET</v>
          </cell>
        </row>
        <row r="532">
          <cell r="A532" t="str">
            <v>TABLERO DE 12 CIRCUITOS 3F5H, CON PUERTA, BARRAJE, BARRA NEUTRO Y BARRA TIERRA  Calidad Legrand, Siemens, SqareD o superior de marca reconocida y homologada por el CIDET</v>
          </cell>
        </row>
        <row r="533">
          <cell r="A533" t="str">
            <v>TABLERO DE 18 CIRCUITOS 2F4H, CON PUERTA - CON BARRAJE, BARRA NEUTRO Y BARRA TIERRA  Calidad Legrand, Siemens, SqareD o superior de marca reconocida y homologada por el CIDET</v>
          </cell>
        </row>
        <row r="534">
          <cell r="A534" t="str">
            <v>TABLERO DE 18 CIRCUITOS 3F5H, CON PUERTA - CON BARRAJE, BARRA NEUTRO Y BARRA TIERRA  Calidad Legrand, Siemens, SqareD o superior de marca reconocida y homologada por el CIDET</v>
          </cell>
        </row>
        <row r="535">
          <cell r="A535" t="str">
            <v>TABLERO DE 18 CIRCUITOS 3F5H, CON PUERTA Y ESPACIO PARA TOTALIZADOR, BARRAJE , BARRA NEUTRO Y BARRA TIERRA  Calidad Legrand, Siemens, SqareD o superior de marca reconocida y homologada por el CIDET</v>
          </cell>
        </row>
        <row r="536">
          <cell r="A536" t="str">
            <v>TABLERO DE 24 CIRCUITOS 2F4H, CON PUERTA - CON BARRAJE PARA 125A BARRA NEUTRO Y BARRA TIERRA  Calidad Legrand, Siemens, SqareD o superior de marca reconocida y homologada por el CIDET</v>
          </cell>
        </row>
        <row r="537">
          <cell r="A537" t="str">
            <v>TABLERO DE 24 CIRCUITOS 3F5H, CON PUERTA Y ESPACIO PARA TOTALIZADOR,  BARRA NEUTRO Y BARRA TIERRA  Calidad Legrand, Siemens, SqareD o superior de marca reconocida y homologada por el CIDET</v>
          </cell>
        </row>
        <row r="538">
          <cell r="A538" t="str">
            <v>TABLERO DE 24 CIRCUITOS 3F5H, CON PUERTA,BARRAJE , BARRA NEUTRO Y BARRA TIERRA  Calidad Legrand, Siemens, SqareD o superior de marca reconocida y homologada por el CIDET</v>
          </cell>
        </row>
        <row r="539">
          <cell r="A539" t="str">
            <v>TABLERO DE 30 CIRCUITOS 3F5H, CON PUERTA Y ESPACIO PARA TOTALIZADOR, BARRAJE , BARRA NEUTRO Y BARRA TIERRA  Calidad Legrand, Siemens, SqareD o superior de marca reconocida y homologada por el CIDET</v>
          </cell>
        </row>
        <row r="540">
          <cell r="A540" t="str">
            <v>TABLERO DE 30 CIRCUITOS 3F5H, CON PUERTA, BARRAJE , BARRA NEUTRO Y BARRA TIERRA  Calidad Legrand, Siemens, SqareD o superior de marca reconocida y homologada por el CIDET</v>
          </cell>
        </row>
        <row r="541">
          <cell r="A541" t="str">
            <v>TABLERO DE 36 CIRCUITOS 3F5H, CON PUERTA Y ESPACIO PARA TOTALIZADOR, BARRAJE , BARRA NEUTRO Y BARRA TIERRA  Calidad Legrand, Siemens, SqareD o superior de marca reconocida y homologada por el CIDET</v>
          </cell>
        </row>
        <row r="542">
          <cell r="A542" t="str">
            <v>TABLERO DE 36 CIRCUITOS 3F5H, CON PUERTA, BARRAJE , BARRA NEUTRO Y BARRA TIERRA  Calidad Legrand, Siemens, SqareD o superior de marca reconocida y homologada por el CIDET</v>
          </cell>
        </row>
        <row r="543">
          <cell r="A543" t="str">
            <v>TABLERO DE 42 CIRCUITOS 3F5H, CON PUERTA Y ESPACIO PARA TOTALIZADOR, BARRAJE , BARRA NEUTRO Y BARRA TIERRA  Calidad Legrand, Siemens, SqareD o superior de marca reconocida y homologada por el CIDET</v>
          </cell>
        </row>
        <row r="544">
          <cell r="A544" t="str">
            <v>TABLERO DE 42 CIRCUITOS 3F5H, CON PUERTA, BARRAJE , BARRA NEUTRO Y BARRA TIERRA  Calidad Legrand, Siemens, SqareD o superior de marca reconocida y homologada por el CIDET</v>
          </cell>
        </row>
        <row r="545">
          <cell r="A545" t="str">
            <v>TABLERO DE 8 CIRCUITOS 2F4H, CON PUERTA - CON BARRA NEUTRO Y BARRA TIERRA  Calidad Legrand, Siemens, SqareD o superior de marca reconocida y homologada por el CIDET</v>
          </cell>
        </row>
        <row r="546">
          <cell r="A546" t="str">
            <v>TABLERO DE 8 CIRCUITOS 2F4H, SIN PUERTA CON BARRAJE , BARRA NEUTRO Y BARRA TIERRA  Calidad Legrand, Siemens, SqareD o superior de marca reconocida y homologada por el CIDET</v>
          </cell>
        </row>
        <row r="547">
          <cell r="A547" t="str">
            <v>TAPA CIEGA CON IMPACTO GALVANIZADA CUADRADA 4X4"</v>
          </cell>
        </row>
        <row r="548">
          <cell r="A548" t="str">
            <v>TAPA EN CONCRETO (4000 PSI)</v>
          </cell>
        </row>
        <row r="549">
          <cell r="A549" t="str">
            <v>TAPA EN PLATINA TIPO ALFAJOR</v>
          </cell>
        </row>
        <row r="550">
          <cell r="A550" t="str">
            <v>TAPÓN SELLADOR DE CABLE 25 mm2</v>
          </cell>
        </row>
        <row r="551">
          <cell r="A551" t="str">
            <v>TERMINAL-CONECTOR EMT 1 1/2"</v>
          </cell>
        </row>
        <row r="552">
          <cell r="A552" t="str">
            <v>TERMINAL-CONECTOR EMT 1 1/4"</v>
          </cell>
        </row>
        <row r="553">
          <cell r="A553" t="str">
            <v>TERMINAL-CONECTOR EMT 1"</v>
          </cell>
        </row>
        <row r="554">
          <cell r="A554" t="str">
            <v>TERMINAL-CONECTOR EMT 1/2"</v>
          </cell>
        </row>
        <row r="555">
          <cell r="A555" t="str">
            <v>TERMINAL-CONECTOR EMT 2"</v>
          </cell>
        </row>
        <row r="556">
          <cell r="A556" t="str">
            <v>TERMINAL-CONECTOR EMT 3"</v>
          </cell>
        </row>
        <row r="557">
          <cell r="A557" t="str">
            <v>TERMINAL-CONECTOR EMT 3/4"</v>
          </cell>
        </row>
        <row r="558">
          <cell r="A558" t="str">
            <v>TERMINALES PREMOLDEADAS PARA 15 kV - USO EXTERIOR PARA CALIBRES DE CABLES ENTRE 2 - 3/0 - JUEGO x 3 UNIDADES</v>
          </cell>
        </row>
        <row r="559">
          <cell r="A559" t="str">
            <v>TERMINALES PREMOLDEADAS PARA 15 kV - USO INTERIOR PARA CALIBRES DE CABLES ENTRE 2 - 3/0 - JUEGO x 3 UNIDADES</v>
          </cell>
        </row>
        <row r="560">
          <cell r="A560" t="str">
            <v xml:space="preserve">TOMA CORRIENTE  DOBLE  CON POLO A TIERRA (2P+T) 20A 250V </v>
          </cell>
        </row>
        <row r="561">
          <cell r="A561" t="str">
            <v>TOMA CORRIENTE DOBLE CON  PROTECCION FALLA A TIERRA GFCI</v>
          </cell>
        </row>
        <row r="562">
          <cell r="A562" t="str">
            <v xml:space="preserve">TOMA CORRIENTE DOBLE CON POLO A TIERRA  Nema 5-15-R; </v>
          </cell>
        </row>
        <row r="563">
          <cell r="A563" t="str">
            <v xml:space="preserve">TOMA CORRIENTE DOBLE CON POLO A TIERRA PARA PISO EN ACERO CROMADO Nema 5-15-R; </v>
          </cell>
        </row>
        <row r="564">
          <cell r="A564" t="str">
            <v xml:space="preserve">TOMA CORRIENTE DOBLE PROTECCION FALLA A TIERRA </v>
          </cell>
        </row>
        <row r="565">
          <cell r="A565" t="str">
            <v>TOMA CORRIENTE SUPRESOR DE TRASIENTES, DOBLE CON POLO A TIERRA (2P+T), 20A, 127 V CON POLO A TIERRA AISLADO Y GRADO HOSPITALARIO (HG). APTA PARA REDES REGULADAS Y CONEXIÓN DE EQUIPOS ALTAMENTE SENSIBLE (NEMA 5-20R) Color naranja</v>
          </cell>
        </row>
        <row r="566">
          <cell r="A566" t="str">
            <v>TOMA DE INCRUSTAR 50A 250V BIFASICA</v>
          </cell>
        </row>
        <row r="567">
          <cell r="A567" t="str">
            <v>TOMA PARA TABLERO 250V, 16A, 2P+T, IP 44, P17 Tempra</v>
          </cell>
        </row>
        <row r="568">
          <cell r="A568" t="str">
            <v>TOMA PARA TABLERO 250V, 32A, 3P+N+T, IP 44, P17 Tempra</v>
          </cell>
        </row>
        <row r="569">
          <cell r="A569" t="str">
            <v>TOMA PARA TABLERO 250V, 63A, 3P+N+T, IP 67, P17 Tempra</v>
          </cell>
        </row>
        <row r="570">
          <cell r="A570" t="str">
            <v xml:space="preserve">TOMA TVA COAXIAL </v>
          </cell>
        </row>
        <row r="571">
          <cell r="A571" t="str">
            <v>TORNILLO DE ACERO GALVANIZADO 1/2"X1 1/2"</v>
          </cell>
        </row>
        <row r="572">
          <cell r="A572" t="str">
            <v xml:space="preserve">TORNILLO DE ACERO GALVANIZADO 5/8" X 10" </v>
          </cell>
        </row>
        <row r="573">
          <cell r="A573" t="str">
            <v xml:space="preserve">TORNILLO DE ACERO GALVANIZADO 5/8" X 5" </v>
          </cell>
        </row>
        <row r="574">
          <cell r="A574" t="str">
            <v xml:space="preserve">TORNILLO DE ACERO GALVANIZADO 5/8" X 8" </v>
          </cell>
        </row>
        <row r="575">
          <cell r="A575" t="str">
            <v>TORNILLO DE BRONCE PARA BORNA TERMINAL</v>
          </cell>
        </row>
        <row r="576">
          <cell r="A576" t="str">
            <v>TORNILLO SOPORTE PARA BRAZO DE LUMINARIA 1/2"</v>
          </cell>
        </row>
        <row r="577">
          <cell r="A577" t="str">
            <v>TRANSFORMADOR DE DISTRIBUCION  TRIFASICO AUTOPROTEGIDO 15 kVA-DyN5, 60 Hz, 13.2 kV-208/120 VOLTIOS ACEITE- INTEMPERIE- HOMOLOGADO -ACCESORIOS DE SUJECION -PROTOCOLO DE PRUEBAS. (DPS PRIMARIOS, INTERRUPTOR AUTOMATICO BAJA TENSION  INCORPORADO EN LA CUBA CO</v>
          </cell>
        </row>
        <row r="578">
          <cell r="A578" t="str">
            <v xml:space="preserve">TRANSFORMADOR DE DISTRIBUCION  TRIFASICO AUTOPROTEGIDO 112,5 kVA-DyN5, 60 Hz, 13.2 kV-208/120 VOLTIOS ACEITE- INTEMPERIE- HOMOLOGADO -ACCESORIOS DE SUJECION -PROTOCOLO DE PRUEBAS. (DPS PRIMARIOS) </v>
          </cell>
        </row>
        <row r="579">
          <cell r="A579" t="str">
            <v xml:space="preserve">TRANSFORMADOR DE DISTRIBUCION  TRIFASICO AUTOPROTEGIDO 150 kVA-DyN5, 60 Hz, 13.2 kV-208/120 VOLTIOS ACEITE- INTEMPERIE- HOMOLOGADO -ACCESORIOS DE SUJECION -PROTOCOLO DE PRUEBAS. (DPS PRIMARIOS) </v>
          </cell>
        </row>
        <row r="580">
          <cell r="A580" t="str">
            <v xml:space="preserve">TRANSFORMADOR DE DISTRIBUCION  TRIFASICO AUTOPROTEGIDO 225 kVA-DyN5, 60 Hz, 13.2 kV-220/127 VOLTIOS ACEITE- INTEMPERIE- HOMOLOGADO -ACCESORIOS DE SUJECION -PROTOCOLO DE PRUEBAS. (DPS PRIMARIOS) </v>
          </cell>
        </row>
        <row r="581">
          <cell r="A581" t="str">
            <v>TRANSFORMADOR DE DISTRIBUCION  TRIFASICO AUTOPROTEGIDO 30 kVA-DyN5, 60 Hz, 13.2 kV-208/120 VOLTIOS ACEITE- INTEMPERIE- HOMOLOGADO -ACCESORIOS DE SUJECION -PROTOCOLO DE PRUEBAS. (DPS PRIMARIOS, INTERRUPTOR AUTOMATICO BAJA TENSION  INCORPORADO EN LA CUBA CO</v>
          </cell>
        </row>
        <row r="582">
          <cell r="A582" t="str">
            <v>TRANSFORMADOR DE DISTRIBUCION  TRIFASICO AUTOPROTEGIDO 45 kVA-DyN5, 60 Hz, 13.2 kV-208/120 VOLTIOS ACEITE- INTEMPERIE- HOMOLOGADO -ACCESORIOS DE SUJECION -PROTOCOLO DE PRUEBAS. (DPS PRIMARIOS, INTERRUPTOR AUTOMATICO BAJA TENSION  INCORPORADO EN LA CUBA CO</v>
          </cell>
        </row>
        <row r="583">
          <cell r="A583" t="str">
            <v xml:space="preserve">TRANSFORMADOR DE DISTRIBUCION  TRIFASICO AUTOPROTEGIDO 75 kVA-DyN5, 60 Hz, 13.2 kV-208/120 VOLTIOS ACEITE- INTEMPERIE- HOMOLOGADO -ACCESORIOS DE SUJECION -PROTOCOLO DE PRUEBAS. (DPS PRIMARIOS) </v>
          </cell>
        </row>
        <row r="584">
          <cell r="A584" t="str">
            <v>TRANSFORMADOR DE TENSIÓN TIPO SECO EXTERIOR, TENSIÓN NOMINAL PRIMARIA  DE 13,2 /√3 kV,  TENSIÓN NOMINAL  SECUNDARIA 120/√3 V, BIL 200 kVA, POTENCIA NOMINAL 25 VA, CLASE 0.5, 60 HZ, REF. ALSTOM O SIMILAR QUE CUMPLA CON LA NORMA IEC CORRESPONDIENTE, PROTOCO</v>
          </cell>
        </row>
        <row r="585">
          <cell r="A585" t="str">
            <v>TRANSFORMADORES DE CORRIENTE TIPO VENTANA RELACION 500/5, 240V, CLASE 0,5 50X12 mm</v>
          </cell>
        </row>
        <row r="586">
          <cell r="A586" t="str">
            <v>TRANSFORMADORES DE CORRIENTE TIPO VENTANA RELACION 800/5, 240V, CLASE 0,5 50X12 mm</v>
          </cell>
        </row>
        <row r="587">
          <cell r="A587" t="str">
            <v>TUBO CONDUIT GALVANIZADA EMT 1 1/2"</v>
          </cell>
        </row>
        <row r="588">
          <cell r="A588" t="str">
            <v>TUBO CONDUIT GALVANIZADA EMT 1"</v>
          </cell>
        </row>
        <row r="589">
          <cell r="A589" t="str">
            <v>TUBO CONDUIT GALVANIZADA EMT 1/2"</v>
          </cell>
        </row>
        <row r="590">
          <cell r="A590" t="str">
            <v xml:space="preserve">TUBO CONDUIT GALVANIZADA EMT 2" </v>
          </cell>
        </row>
        <row r="591">
          <cell r="A591" t="str">
            <v xml:space="preserve">TUBO CONDUIT GALVANIZADA EMT 3" </v>
          </cell>
        </row>
        <row r="592">
          <cell r="A592" t="str">
            <v xml:space="preserve">TUBO CONDUIT GALVANIZADA EMT 3/4" </v>
          </cell>
        </row>
        <row r="593">
          <cell r="A593" t="str">
            <v xml:space="preserve">TUBO CONDUIT GALVANIZADA EMT 4" </v>
          </cell>
        </row>
        <row r="594">
          <cell r="A594" t="str">
            <v xml:space="preserve">TUBO CONDUIT IMC 1 1/2" </v>
          </cell>
        </row>
        <row r="595">
          <cell r="A595" t="str">
            <v xml:space="preserve">TUBO CONDUIT IMC 1 1/4" </v>
          </cell>
        </row>
        <row r="596">
          <cell r="A596" t="str">
            <v xml:space="preserve">TUBO CONDUIT IMC 1" </v>
          </cell>
        </row>
        <row r="597">
          <cell r="A597" t="str">
            <v xml:space="preserve">TUBO CONDUIT IMC 1/2" </v>
          </cell>
        </row>
        <row r="598">
          <cell r="A598" t="str">
            <v xml:space="preserve">TUBO CONDUIT IMC 2" </v>
          </cell>
        </row>
        <row r="599">
          <cell r="A599" t="str">
            <v xml:space="preserve">TUBO CONDUIT IMC 3" </v>
          </cell>
        </row>
        <row r="600">
          <cell r="A600" t="str">
            <v>TUBO CONDUIT IMC 3/4"</v>
          </cell>
        </row>
        <row r="601">
          <cell r="A601" t="str">
            <v xml:space="preserve">TUBO CONDUIT IMC 4" </v>
          </cell>
        </row>
        <row r="602">
          <cell r="A602" t="str">
            <v>TUBO CONDUIT PVC 1 1/2"</v>
          </cell>
        </row>
        <row r="603">
          <cell r="A603" t="str">
            <v>TUBO CONDUIT PVC 1 1/4"</v>
          </cell>
        </row>
        <row r="604">
          <cell r="A604" t="str">
            <v>TUBO CONDUIT PVC 1"</v>
          </cell>
        </row>
        <row r="605">
          <cell r="A605" t="str">
            <v>TUBO CONDUIT PVC 1/2"</v>
          </cell>
        </row>
        <row r="606">
          <cell r="A606" t="str">
            <v>TUBO CONDUIT PVC 2"</v>
          </cell>
        </row>
        <row r="607">
          <cell r="A607" t="str">
            <v>TUBO CONDUIT PVC 3/4"</v>
          </cell>
        </row>
        <row r="608">
          <cell r="A608" t="str">
            <v xml:space="preserve">TUBO CONDUIT RIGID 1 1/2" </v>
          </cell>
        </row>
        <row r="609">
          <cell r="A609" t="str">
            <v xml:space="preserve">TUBO CONDUIT RIGID 1 1/4" </v>
          </cell>
        </row>
        <row r="610">
          <cell r="A610" t="str">
            <v xml:space="preserve">TUBO CONDUIT RIGID 1" </v>
          </cell>
        </row>
        <row r="611">
          <cell r="A611" t="str">
            <v xml:space="preserve">TUBO CONDUIT RIGID 1/2" </v>
          </cell>
        </row>
        <row r="612">
          <cell r="A612" t="str">
            <v xml:space="preserve">TUBO CONDUIT RIGID 2" </v>
          </cell>
        </row>
        <row r="613">
          <cell r="A613" t="str">
            <v xml:space="preserve">TUBO CONDUIT RIGID 3" </v>
          </cell>
        </row>
        <row r="614">
          <cell r="A614" t="str">
            <v>TUBO CONDUIT RIGID 3/4"</v>
          </cell>
        </row>
        <row r="615">
          <cell r="A615" t="str">
            <v xml:space="preserve">TUBO CONDUIT RIGID 4" </v>
          </cell>
        </row>
        <row r="616">
          <cell r="A616" t="str">
            <v>TUBO DE PVC FLEXIBLE DE ½ "</v>
          </cell>
        </row>
        <row r="617">
          <cell r="A617" t="str">
            <v>TUBO PVC DB 2"</v>
          </cell>
        </row>
        <row r="618">
          <cell r="A618" t="str">
            <v>TUBO PVC DB 3"</v>
          </cell>
        </row>
        <row r="619">
          <cell r="A619" t="str">
            <v>TUBO PVC DB 6"</v>
          </cell>
        </row>
        <row r="620">
          <cell r="A620" t="str">
            <v>TUBO PVC EB 3"</v>
          </cell>
        </row>
        <row r="621">
          <cell r="A621" t="str">
            <v>TUBO PVC EB 4"</v>
          </cell>
        </row>
        <row r="622">
          <cell r="A622" t="str">
            <v>TUBO PVC TDP CORRUGADO 4"</v>
          </cell>
        </row>
        <row r="623">
          <cell r="A623" t="str">
            <v>TUBO PVC TDP CORRUGADO 6"</v>
          </cell>
        </row>
        <row r="624">
          <cell r="A624" t="str">
            <v>TUERCA OJO ALARGADO 1/2"</v>
          </cell>
        </row>
        <row r="625">
          <cell r="A625" t="str">
            <v>TUERCA OJO ALARGADO 3/4"</v>
          </cell>
        </row>
        <row r="626">
          <cell r="A626" t="str">
            <v>TUERCA OJO ALARGADO 5/8"</v>
          </cell>
        </row>
        <row r="627">
          <cell r="A627" t="str">
            <v>UNION EN EMT DE 1/2</v>
          </cell>
        </row>
        <row r="628">
          <cell r="A628" t="str">
            <v>UNION EN EMT DE 3/4</v>
          </cell>
        </row>
        <row r="629">
          <cell r="A629" t="str">
            <v>UNION METALICA GLAVANIZADA IMC 3/4"</v>
          </cell>
        </row>
        <row r="630">
          <cell r="A630" t="str">
            <v>VARILLA COPPERWELD DE  5/8 X 1,80</v>
          </cell>
        </row>
        <row r="631">
          <cell r="A631" t="str">
            <v>VARILLA COPPERWELD DE  5/8 X 2,40</v>
          </cell>
        </row>
        <row r="632">
          <cell r="A632" t="str">
            <v>VARILLA DE ANCLAJE DE 3/4 x 180 cm</v>
          </cell>
        </row>
        <row r="633">
          <cell r="A633" t="str">
            <v>VARILLA DE ANCLAJE DE 5/8 x 150 cm</v>
          </cell>
        </row>
        <row r="634">
          <cell r="A634" t="str">
            <v>VARILLA DE ANCLAJE DE 5/8 x 150 cm</v>
          </cell>
        </row>
        <row r="635">
          <cell r="A635" t="str">
            <v>VARILLA DE ANCLAJE DE 5/8 x 180 cm</v>
          </cell>
        </row>
        <row r="636">
          <cell r="A636" t="str">
            <v>VENTILADOR ABANICO 56" DE PARED ORIGINAL KDK</v>
          </cell>
        </row>
        <row r="637">
          <cell r="A637" t="str">
            <v>VIGA DE MADERA INMUNIZADA 2,5 m</v>
          </cell>
        </row>
        <row r="638">
          <cell r="A638" t="str">
            <v xml:space="preserve">VIGUETA DE ANCLAJE </v>
          </cell>
        </row>
        <row r="639">
          <cell r="A639" t="str">
            <v>CLAVIIJA DE CAUCHO POLO A TIERRA</v>
          </cell>
        </row>
        <row r="640">
          <cell r="A640" t="str">
            <v>TOMA TRIPOLAR (3x20/250)</v>
          </cell>
        </row>
        <row r="642">
          <cell r="A642" t="str">
            <v>Z</v>
          </cell>
        </row>
      </sheetData>
      <sheetData sheetId="3"/>
      <sheetData sheetId="4"/>
      <sheetData sheetId="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N73"/>
  <sheetViews>
    <sheetView topLeftCell="A19" workbookViewId="0">
      <selection activeCell="B41" sqref="B41:C41"/>
    </sheetView>
  </sheetViews>
  <sheetFormatPr baseColWidth="10" defaultColWidth="18.140625" defaultRowHeight="12.75"/>
  <cols>
    <col min="1" max="1" width="3" style="3" customWidth="1"/>
    <col min="2" max="2" width="26.140625" style="3" customWidth="1"/>
    <col min="3" max="3" width="25.42578125" style="3" customWidth="1"/>
    <col min="4" max="257" width="18.140625" style="3"/>
    <col min="258" max="258" width="26.140625" style="3" customWidth="1"/>
    <col min="259" max="259" width="25.42578125" style="3" customWidth="1"/>
    <col min="260" max="513" width="18.140625" style="3"/>
    <col min="514" max="514" width="26.140625" style="3" customWidth="1"/>
    <col min="515" max="515" width="25.42578125" style="3" customWidth="1"/>
    <col min="516" max="769" width="18.140625" style="3"/>
    <col min="770" max="770" width="26.140625" style="3" customWidth="1"/>
    <col min="771" max="771" width="25.42578125" style="3" customWidth="1"/>
    <col min="772" max="1025" width="18.140625" style="3"/>
    <col min="1026" max="1026" width="26.140625" style="3" customWidth="1"/>
    <col min="1027" max="1027" width="25.42578125" style="3" customWidth="1"/>
    <col min="1028" max="1281" width="18.140625" style="3"/>
    <col min="1282" max="1282" width="26.140625" style="3" customWidth="1"/>
    <col min="1283" max="1283" width="25.42578125" style="3" customWidth="1"/>
    <col min="1284" max="1537" width="18.140625" style="3"/>
    <col min="1538" max="1538" width="26.140625" style="3" customWidth="1"/>
    <col min="1539" max="1539" width="25.42578125" style="3" customWidth="1"/>
    <col min="1540" max="1793" width="18.140625" style="3"/>
    <col min="1794" max="1794" width="26.140625" style="3" customWidth="1"/>
    <col min="1795" max="1795" width="25.42578125" style="3" customWidth="1"/>
    <col min="1796" max="2049" width="18.140625" style="3"/>
    <col min="2050" max="2050" width="26.140625" style="3" customWidth="1"/>
    <col min="2051" max="2051" width="25.42578125" style="3" customWidth="1"/>
    <col min="2052" max="2305" width="18.140625" style="3"/>
    <col min="2306" max="2306" width="26.140625" style="3" customWidth="1"/>
    <col min="2307" max="2307" width="25.42578125" style="3" customWidth="1"/>
    <col min="2308" max="2561" width="18.140625" style="3"/>
    <col min="2562" max="2562" width="26.140625" style="3" customWidth="1"/>
    <col min="2563" max="2563" width="25.42578125" style="3" customWidth="1"/>
    <col min="2564" max="2817" width="18.140625" style="3"/>
    <col min="2818" max="2818" width="26.140625" style="3" customWidth="1"/>
    <col min="2819" max="2819" width="25.42578125" style="3" customWidth="1"/>
    <col min="2820" max="3073" width="18.140625" style="3"/>
    <col min="3074" max="3074" width="26.140625" style="3" customWidth="1"/>
    <col min="3075" max="3075" width="25.42578125" style="3" customWidth="1"/>
    <col min="3076" max="3329" width="18.140625" style="3"/>
    <col min="3330" max="3330" width="26.140625" style="3" customWidth="1"/>
    <col min="3331" max="3331" width="25.42578125" style="3" customWidth="1"/>
    <col min="3332" max="3585" width="18.140625" style="3"/>
    <col min="3586" max="3586" width="26.140625" style="3" customWidth="1"/>
    <col min="3587" max="3587" width="25.42578125" style="3" customWidth="1"/>
    <col min="3588" max="3841" width="18.140625" style="3"/>
    <col min="3842" max="3842" width="26.140625" style="3" customWidth="1"/>
    <col min="3843" max="3843" width="25.42578125" style="3" customWidth="1"/>
    <col min="3844" max="4097" width="18.140625" style="3"/>
    <col min="4098" max="4098" width="26.140625" style="3" customWidth="1"/>
    <col min="4099" max="4099" width="25.42578125" style="3" customWidth="1"/>
    <col min="4100" max="4353" width="18.140625" style="3"/>
    <col min="4354" max="4354" width="26.140625" style="3" customWidth="1"/>
    <col min="4355" max="4355" width="25.42578125" style="3" customWidth="1"/>
    <col min="4356" max="4609" width="18.140625" style="3"/>
    <col min="4610" max="4610" width="26.140625" style="3" customWidth="1"/>
    <col min="4611" max="4611" width="25.42578125" style="3" customWidth="1"/>
    <col min="4612" max="4865" width="18.140625" style="3"/>
    <col min="4866" max="4866" width="26.140625" style="3" customWidth="1"/>
    <col min="4867" max="4867" width="25.42578125" style="3" customWidth="1"/>
    <col min="4868" max="5121" width="18.140625" style="3"/>
    <col min="5122" max="5122" width="26.140625" style="3" customWidth="1"/>
    <col min="5123" max="5123" width="25.42578125" style="3" customWidth="1"/>
    <col min="5124" max="5377" width="18.140625" style="3"/>
    <col min="5378" max="5378" width="26.140625" style="3" customWidth="1"/>
    <col min="5379" max="5379" width="25.42578125" style="3" customWidth="1"/>
    <col min="5380" max="5633" width="18.140625" style="3"/>
    <col min="5634" max="5634" width="26.140625" style="3" customWidth="1"/>
    <col min="5635" max="5635" width="25.42578125" style="3" customWidth="1"/>
    <col min="5636" max="5889" width="18.140625" style="3"/>
    <col min="5890" max="5890" width="26.140625" style="3" customWidth="1"/>
    <col min="5891" max="5891" width="25.42578125" style="3" customWidth="1"/>
    <col min="5892" max="6145" width="18.140625" style="3"/>
    <col min="6146" max="6146" width="26.140625" style="3" customWidth="1"/>
    <col min="6147" max="6147" width="25.42578125" style="3" customWidth="1"/>
    <col min="6148" max="6401" width="18.140625" style="3"/>
    <col min="6402" max="6402" width="26.140625" style="3" customWidth="1"/>
    <col min="6403" max="6403" width="25.42578125" style="3" customWidth="1"/>
    <col min="6404" max="6657" width="18.140625" style="3"/>
    <col min="6658" max="6658" width="26.140625" style="3" customWidth="1"/>
    <col min="6659" max="6659" width="25.42578125" style="3" customWidth="1"/>
    <col min="6660" max="6913" width="18.140625" style="3"/>
    <col min="6914" max="6914" width="26.140625" style="3" customWidth="1"/>
    <col min="6915" max="6915" width="25.42578125" style="3" customWidth="1"/>
    <col min="6916" max="7169" width="18.140625" style="3"/>
    <col min="7170" max="7170" width="26.140625" style="3" customWidth="1"/>
    <col min="7171" max="7171" width="25.42578125" style="3" customWidth="1"/>
    <col min="7172" max="7425" width="18.140625" style="3"/>
    <col min="7426" max="7426" width="26.140625" style="3" customWidth="1"/>
    <col min="7427" max="7427" width="25.42578125" style="3" customWidth="1"/>
    <col min="7428" max="7681" width="18.140625" style="3"/>
    <col min="7682" max="7682" width="26.140625" style="3" customWidth="1"/>
    <col min="7683" max="7683" width="25.42578125" style="3" customWidth="1"/>
    <col min="7684" max="7937" width="18.140625" style="3"/>
    <col min="7938" max="7938" width="26.140625" style="3" customWidth="1"/>
    <col min="7939" max="7939" width="25.42578125" style="3" customWidth="1"/>
    <col min="7940" max="8193" width="18.140625" style="3"/>
    <col min="8194" max="8194" width="26.140625" style="3" customWidth="1"/>
    <col min="8195" max="8195" width="25.42578125" style="3" customWidth="1"/>
    <col min="8196" max="8449" width="18.140625" style="3"/>
    <col min="8450" max="8450" width="26.140625" style="3" customWidth="1"/>
    <col min="8451" max="8451" width="25.42578125" style="3" customWidth="1"/>
    <col min="8452" max="8705" width="18.140625" style="3"/>
    <col min="8706" max="8706" width="26.140625" style="3" customWidth="1"/>
    <col min="8707" max="8707" width="25.42578125" style="3" customWidth="1"/>
    <col min="8708" max="8961" width="18.140625" style="3"/>
    <col min="8962" max="8962" width="26.140625" style="3" customWidth="1"/>
    <col min="8963" max="8963" width="25.42578125" style="3" customWidth="1"/>
    <col min="8964" max="9217" width="18.140625" style="3"/>
    <col min="9218" max="9218" width="26.140625" style="3" customWidth="1"/>
    <col min="9219" max="9219" width="25.42578125" style="3" customWidth="1"/>
    <col min="9220" max="9473" width="18.140625" style="3"/>
    <col min="9474" max="9474" width="26.140625" style="3" customWidth="1"/>
    <col min="9475" max="9475" width="25.42578125" style="3" customWidth="1"/>
    <col min="9476" max="9729" width="18.140625" style="3"/>
    <col min="9730" max="9730" width="26.140625" style="3" customWidth="1"/>
    <col min="9731" max="9731" width="25.42578125" style="3" customWidth="1"/>
    <col min="9732" max="9985" width="18.140625" style="3"/>
    <col min="9986" max="9986" width="26.140625" style="3" customWidth="1"/>
    <col min="9987" max="9987" width="25.42578125" style="3" customWidth="1"/>
    <col min="9988" max="10241" width="18.140625" style="3"/>
    <col min="10242" max="10242" width="26.140625" style="3" customWidth="1"/>
    <col min="10243" max="10243" width="25.42578125" style="3" customWidth="1"/>
    <col min="10244" max="10497" width="18.140625" style="3"/>
    <col min="10498" max="10498" width="26.140625" style="3" customWidth="1"/>
    <col min="10499" max="10499" width="25.42578125" style="3" customWidth="1"/>
    <col min="10500" max="10753" width="18.140625" style="3"/>
    <col min="10754" max="10754" width="26.140625" style="3" customWidth="1"/>
    <col min="10755" max="10755" width="25.42578125" style="3" customWidth="1"/>
    <col min="10756" max="11009" width="18.140625" style="3"/>
    <col min="11010" max="11010" width="26.140625" style="3" customWidth="1"/>
    <col min="11011" max="11011" width="25.42578125" style="3" customWidth="1"/>
    <col min="11012" max="11265" width="18.140625" style="3"/>
    <col min="11266" max="11266" width="26.140625" style="3" customWidth="1"/>
    <col min="11267" max="11267" width="25.42578125" style="3" customWidth="1"/>
    <col min="11268" max="11521" width="18.140625" style="3"/>
    <col min="11522" max="11522" width="26.140625" style="3" customWidth="1"/>
    <col min="11523" max="11523" width="25.42578125" style="3" customWidth="1"/>
    <col min="11524" max="11777" width="18.140625" style="3"/>
    <col min="11778" max="11778" width="26.140625" style="3" customWidth="1"/>
    <col min="11779" max="11779" width="25.42578125" style="3" customWidth="1"/>
    <col min="11780" max="12033" width="18.140625" style="3"/>
    <col min="12034" max="12034" width="26.140625" style="3" customWidth="1"/>
    <col min="12035" max="12035" width="25.42578125" style="3" customWidth="1"/>
    <col min="12036" max="12289" width="18.140625" style="3"/>
    <col min="12290" max="12290" width="26.140625" style="3" customWidth="1"/>
    <col min="12291" max="12291" width="25.42578125" style="3" customWidth="1"/>
    <col min="12292" max="12545" width="18.140625" style="3"/>
    <col min="12546" max="12546" width="26.140625" style="3" customWidth="1"/>
    <col min="12547" max="12547" width="25.42578125" style="3" customWidth="1"/>
    <col min="12548" max="12801" width="18.140625" style="3"/>
    <col min="12802" max="12802" width="26.140625" style="3" customWidth="1"/>
    <col min="12803" max="12803" width="25.42578125" style="3" customWidth="1"/>
    <col min="12804" max="13057" width="18.140625" style="3"/>
    <col min="13058" max="13058" width="26.140625" style="3" customWidth="1"/>
    <col min="13059" max="13059" width="25.42578125" style="3" customWidth="1"/>
    <col min="13060" max="13313" width="18.140625" style="3"/>
    <col min="13314" max="13314" width="26.140625" style="3" customWidth="1"/>
    <col min="13315" max="13315" width="25.42578125" style="3" customWidth="1"/>
    <col min="13316" max="13569" width="18.140625" style="3"/>
    <col min="13570" max="13570" width="26.140625" style="3" customWidth="1"/>
    <col min="13571" max="13571" width="25.42578125" style="3" customWidth="1"/>
    <col min="13572" max="13825" width="18.140625" style="3"/>
    <col min="13826" max="13826" width="26.140625" style="3" customWidth="1"/>
    <col min="13827" max="13827" width="25.42578125" style="3" customWidth="1"/>
    <col min="13828" max="14081" width="18.140625" style="3"/>
    <col min="14082" max="14082" width="26.140625" style="3" customWidth="1"/>
    <col min="14083" max="14083" width="25.42578125" style="3" customWidth="1"/>
    <col min="14084" max="14337" width="18.140625" style="3"/>
    <col min="14338" max="14338" width="26.140625" style="3" customWidth="1"/>
    <col min="14339" max="14339" width="25.42578125" style="3" customWidth="1"/>
    <col min="14340" max="14593" width="18.140625" style="3"/>
    <col min="14594" max="14594" width="26.140625" style="3" customWidth="1"/>
    <col min="14595" max="14595" width="25.42578125" style="3" customWidth="1"/>
    <col min="14596" max="14849" width="18.140625" style="3"/>
    <col min="14850" max="14850" width="26.140625" style="3" customWidth="1"/>
    <col min="14851" max="14851" width="25.42578125" style="3" customWidth="1"/>
    <col min="14852" max="15105" width="18.140625" style="3"/>
    <col min="15106" max="15106" width="26.140625" style="3" customWidth="1"/>
    <col min="15107" max="15107" width="25.42578125" style="3" customWidth="1"/>
    <col min="15108" max="15361" width="18.140625" style="3"/>
    <col min="15362" max="15362" width="26.140625" style="3" customWidth="1"/>
    <col min="15363" max="15363" width="25.42578125" style="3" customWidth="1"/>
    <col min="15364" max="15617" width="18.140625" style="3"/>
    <col min="15618" max="15618" width="26.140625" style="3" customWidth="1"/>
    <col min="15619" max="15619" width="25.42578125" style="3" customWidth="1"/>
    <col min="15620" max="15873" width="18.140625" style="3"/>
    <col min="15874" max="15874" width="26.140625" style="3" customWidth="1"/>
    <col min="15875" max="15875" width="25.42578125" style="3" customWidth="1"/>
    <col min="15876" max="16129" width="18.140625" style="3"/>
    <col min="16130" max="16130" width="26.140625" style="3" customWidth="1"/>
    <col min="16131" max="16131" width="25.42578125" style="3" customWidth="1"/>
    <col min="16132" max="16384" width="18.140625" style="3"/>
  </cols>
  <sheetData>
    <row r="1" spans="2:8" ht="16.5" thickBot="1">
      <c r="B1" s="244" t="s">
        <v>1342</v>
      </c>
      <c r="C1" s="245"/>
      <c r="D1" s="245"/>
      <c r="E1" s="245"/>
      <c r="F1" s="246"/>
      <c r="G1" s="1"/>
      <c r="H1" s="2"/>
    </row>
    <row r="2" spans="2:8" ht="13.5" thickBot="1">
      <c r="B2" s="4"/>
      <c r="C2" s="4"/>
      <c r="D2" s="4"/>
      <c r="E2" s="4"/>
      <c r="F2" s="4"/>
      <c r="G2" s="1"/>
      <c r="H2" s="2"/>
    </row>
    <row r="3" spans="2:8">
      <c r="B3" s="247" t="s">
        <v>293</v>
      </c>
      <c r="C3" s="5" t="s">
        <v>48</v>
      </c>
      <c r="D3" s="72">
        <v>365</v>
      </c>
      <c r="E3" s="6"/>
      <c r="F3" s="7"/>
      <c r="G3" s="1"/>
      <c r="H3" s="2"/>
    </row>
    <row r="4" spans="2:8">
      <c r="B4" s="248"/>
      <c r="C4" s="70" t="s">
        <v>1343</v>
      </c>
      <c r="D4" s="73">
        <v>102854</v>
      </c>
      <c r="E4" s="71"/>
      <c r="F4" s="9"/>
      <c r="G4" s="1"/>
      <c r="H4" s="37"/>
    </row>
    <row r="5" spans="2:8" ht="13.5" thickBot="1">
      <c r="B5" s="249"/>
      <c r="C5" s="10" t="s">
        <v>1344</v>
      </c>
      <c r="D5" s="74">
        <v>877803</v>
      </c>
      <c r="E5" s="11"/>
      <c r="F5" s="12"/>
      <c r="G5" s="1"/>
      <c r="H5" s="2"/>
    </row>
    <row r="6" spans="2:8">
      <c r="B6" s="13"/>
      <c r="C6" s="13"/>
      <c r="D6" s="13"/>
      <c r="E6" s="13"/>
      <c r="F6" s="13"/>
      <c r="G6" s="1"/>
    </row>
    <row r="7" spans="2:8" ht="13.5" thickBot="1">
      <c r="B7" s="13"/>
      <c r="C7" s="13"/>
      <c r="D7" s="13"/>
      <c r="E7" s="13"/>
      <c r="F7" s="13"/>
      <c r="G7" s="1"/>
      <c r="H7" s="2"/>
    </row>
    <row r="8" spans="2:8">
      <c r="B8" s="14"/>
      <c r="C8" s="15"/>
      <c r="D8" s="16" t="s">
        <v>49</v>
      </c>
      <c r="E8" s="16" t="s">
        <v>50</v>
      </c>
      <c r="F8" s="17" t="s">
        <v>51</v>
      </c>
      <c r="G8" s="1"/>
      <c r="H8" s="2"/>
    </row>
    <row r="9" spans="2:8">
      <c r="B9" s="250" t="s">
        <v>52</v>
      </c>
      <c r="C9" s="18" t="s">
        <v>53</v>
      </c>
      <c r="D9" s="19">
        <v>30</v>
      </c>
      <c r="E9" s="19">
        <v>30</v>
      </c>
      <c r="F9" s="20">
        <v>30</v>
      </c>
      <c r="G9" s="1"/>
      <c r="H9" s="2"/>
    </row>
    <row r="10" spans="2:8">
      <c r="B10" s="250"/>
      <c r="C10" s="18" t="s">
        <v>54</v>
      </c>
      <c r="D10" s="21">
        <f>+D5*2.8</f>
        <v>2457848.4</v>
      </c>
      <c r="E10" s="21">
        <f>+D5*2.1</f>
        <v>1843386.3</v>
      </c>
      <c r="F10" s="22">
        <f>+D5</f>
        <v>877803</v>
      </c>
      <c r="G10" s="1"/>
      <c r="H10" s="2"/>
    </row>
    <row r="11" spans="2:8">
      <c r="B11" s="236" t="s">
        <v>55</v>
      </c>
      <c r="C11" s="18" t="s">
        <v>56</v>
      </c>
      <c r="D11" s="21">
        <f>IF(D10&gt;$C$52,0,$D$4)</f>
        <v>0</v>
      </c>
      <c r="E11" s="21">
        <f>IF(E10&gt;$C$52,0,$D$4)</f>
        <v>0</v>
      </c>
      <c r="F11" s="22">
        <f>IF(F10&gt;$C$52,0,$D$4)</f>
        <v>102854</v>
      </c>
      <c r="G11" s="1"/>
      <c r="H11" s="2"/>
    </row>
    <row r="12" spans="2:8">
      <c r="B12" s="236"/>
      <c r="C12" s="18" t="s">
        <v>57</v>
      </c>
      <c r="D12" s="21">
        <f>(((D10/D9)*$D$3+(D11/D9)*346)*(36/$D$3))/12</f>
        <v>245784.84</v>
      </c>
      <c r="E12" s="21">
        <f>(((E10/E9)*$D$3+(E11/E9)*346)*(36/$D$3))/12</f>
        <v>184338.62999999998</v>
      </c>
      <c r="F12" s="22">
        <f>(((F10/F9)*$D$3+(F11/F9)*346)*(36/$D$3))/12</f>
        <v>97530.295616438365</v>
      </c>
      <c r="G12" s="1"/>
      <c r="H12" s="2"/>
    </row>
    <row r="13" spans="2:8">
      <c r="B13" s="236"/>
      <c r="C13" s="18" t="s">
        <v>58</v>
      </c>
      <c r="D13" s="21">
        <f>D12*1%</f>
        <v>2457.8483999999999</v>
      </c>
      <c r="E13" s="21">
        <f>E12*1%</f>
        <v>1843.3862999999999</v>
      </c>
      <c r="F13" s="22">
        <f>F12*1%</f>
        <v>975.30295616438366</v>
      </c>
      <c r="G13" s="1"/>
      <c r="H13" s="2"/>
    </row>
    <row r="14" spans="2:8">
      <c r="B14" s="236"/>
      <c r="C14" s="18" t="s">
        <v>59</v>
      </c>
      <c r="D14" s="21">
        <f>(D10+D11)/12</f>
        <v>204820.69999999998</v>
      </c>
      <c r="E14" s="21">
        <f>(E10+E11)/12</f>
        <v>153615.52499999999</v>
      </c>
      <c r="F14" s="22">
        <f>(F10+F11)/12</f>
        <v>81721.416666666672</v>
      </c>
      <c r="G14" s="1"/>
      <c r="H14" s="2"/>
    </row>
    <row r="15" spans="2:8">
      <c r="B15" s="236"/>
      <c r="C15" s="18" t="s">
        <v>60</v>
      </c>
      <c r="D15" s="21">
        <f>D10/2/12</f>
        <v>102410.34999999999</v>
      </c>
      <c r="E15" s="21">
        <f>E10/2/12</f>
        <v>76807.762499999997</v>
      </c>
      <c r="F15" s="22">
        <f>F10/2/12</f>
        <v>36575.125</v>
      </c>
      <c r="G15" s="1"/>
      <c r="H15" s="2"/>
    </row>
    <row r="16" spans="2:8">
      <c r="B16" s="236"/>
      <c r="C16" s="18" t="s">
        <v>61</v>
      </c>
      <c r="D16" s="21">
        <f>85500*3/12</f>
        <v>21375</v>
      </c>
      <c r="E16" s="21">
        <f>85500*0.25</f>
        <v>21375</v>
      </c>
      <c r="F16" s="22">
        <f>85500*0.25</f>
        <v>21375</v>
      </c>
      <c r="G16" s="1"/>
      <c r="H16" s="2"/>
    </row>
    <row r="17" spans="2:11">
      <c r="B17" s="236" t="s">
        <v>62</v>
      </c>
      <c r="C17" s="18" t="s">
        <v>63</v>
      </c>
      <c r="D17" s="21">
        <f>+D10*0.125</f>
        <v>307231.05</v>
      </c>
      <c r="E17" s="21">
        <f>+E10*0.125</f>
        <v>230423.28750000001</v>
      </c>
      <c r="F17" s="22">
        <f>+F10*0.125</f>
        <v>109725.375</v>
      </c>
      <c r="G17" s="1"/>
      <c r="H17" s="2"/>
    </row>
    <row r="18" spans="2:11">
      <c r="B18" s="236"/>
      <c r="C18" s="18" t="s">
        <v>64</v>
      </c>
      <c r="D18" s="21">
        <f>+D10*0.16</f>
        <v>393255.74400000001</v>
      </c>
      <c r="E18" s="21">
        <f>+E10*0.16</f>
        <v>294941.80800000002</v>
      </c>
      <c r="F18" s="22">
        <f>+F10*0.16</f>
        <v>140448.48000000001</v>
      </c>
      <c r="G18" s="1"/>
      <c r="H18" s="2"/>
    </row>
    <row r="19" spans="2:11">
      <c r="B19" s="236"/>
      <c r="C19" s="18" t="s">
        <v>65</v>
      </c>
      <c r="D19" s="21">
        <f>+D10*0.056</f>
        <v>137639.5104</v>
      </c>
      <c r="E19" s="21">
        <f>+E10*0.056</f>
        <v>103229.63280000001</v>
      </c>
      <c r="F19" s="22">
        <f>+F10*0.056</f>
        <v>49156.968000000001</v>
      </c>
      <c r="G19" s="1"/>
      <c r="H19" s="2"/>
    </row>
    <row r="20" spans="2:11">
      <c r="B20" s="236" t="s">
        <v>66</v>
      </c>
      <c r="C20" s="18" t="s">
        <v>67</v>
      </c>
      <c r="D20" s="21">
        <f>+D10*0.02</f>
        <v>49156.968000000001</v>
      </c>
      <c r="E20" s="21">
        <f>+E10*0.02</f>
        <v>36867.726000000002</v>
      </c>
      <c r="F20" s="22">
        <f>+F10*0.02</f>
        <v>17556.060000000001</v>
      </c>
      <c r="G20" s="1"/>
      <c r="H20" s="2"/>
    </row>
    <row r="21" spans="2:11">
      <c r="B21" s="236"/>
      <c r="C21" s="18" t="s">
        <v>68</v>
      </c>
      <c r="D21" s="21">
        <f>+D10*0.03</f>
        <v>73735.45199999999</v>
      </c>
      <c r="E21" s="21">
        <f>+E10*0.03</f>
        <v>55301.589</v>
      </c>
      <c r="F21" s="22">
        <f>+F10*0.03</f>
        <v>26334.09</v>
      </c>
      <c r="G21" s="1"/>
      <c r="H21" s="2"/>
    </row>
    <row r="22" spans="2:11">
      <c r="B22" s="236"/>
      <c r="C22" s="18" t="s">
        <v>69</v>
      </c>
      <c r="D22" s="21">
        <f>+D10*0.04</f>
        <v>98313.936000000002</v>
      </c>
      <c r="E22" s="21">
        <f>+E10*0.04</f>
        <v>73735.452000000005</v>
      </c>
      <c r="F22" s="22">
        <f>+F10*0.04</f>
        <v>35112.120000000003</v>
      </c>
      <c r="G22" s="1"/>
      <c r="H22" s="2"/>
    </row>
    <row r="23" spans="2:11">
      <c r="B23" s="23"/>
      <c r="C23" s="24"/>
      <c r="D23" s="21"/>
      <c r="E23" s="21"/>
      <c r="F23" s="22"/>
      <c r="G23" s="1"/>
      <c r="H23" s="2"/>
      <c r="K23" s="2"/>
    </row>
    <row r="24" spans="2:11">
      <c r="B24" s="25" t="s">
        <v>70</v>
      </c>
      <c r="C24" s="24"/>
      <c r="D24" s="21">
        <f>SUM(D10:D22)</f>
        <v>4094029.7988</v>
      </c>
      <c r="E24" s="21">
        <f>SUM(E10:E22)</f>
        <v>3075866.0991000002</v>
      </c>
      <c r="F24" s="22">
        <f>SUM(F10:F22)</f>
        <v>1597167.2332392698</v>
      </c>
      <c r="G24" s="1"/>
      <c r="H24" s="2"/>
    </row>
    <row r="25" spans="2:11">
      <c r="B25" s="25" t="s">
        <v>71</v>
      </c>
      <c r="C25" s="24"/>
      <c r="D25" s="21">
        <f>ROUND((+D24/D9),0)</f>
        <v>136468</v>
      </c>
      <c r="E25" s="21">
        <f>ROUND((+E24/E9),0)</f>
        <v>102529</v>
      </c>
      <c r="F25" s="22">
        <f>ROUND((+F24/F9),0)</f>
        <v>53239</v>
      </c>
      <c r="G25" s="1"/>
      <c r="H25" s="2"/>
    </row>
    <row r="26" spans="2:11" ht="16.5" thickBot="1">
      <c r="B26" s="26" t="s">
        <v>72</v>
      </c>
      <c r="C26" s="27"/>
      <c r="D26" s="28">
        <f>ROUND((+D25/8),0)</f>
        <v>17059</v>
      </c>
      <c r="E26" s="28">
        <f>ROUND((+E25/8),0)</f>
        <v>12816</v>
      </c>
      <c r="F26" s="29">
        <f>ROUND((+F25/8),0)</f>
        <v>6655</v>
      </c>
      <c r="G26" s="1"/>
      <c r="H26" s="2"/>
    </row>
    <row r="27" spans="2:11" ht="13.5" thickBot="1">
      <c r="B27" s="13"/>
      <c r="C27" s="13"/>
      <c r="D27" s="13"/>
      <c r="E27" s="13"/>
      <c r="F27" s="13"/>
      <c r="G27" s="1"/>
      <c r="H27" s="2"/>
    </row>
    <row r="28" spans="2:11">
      <c r="B28" s="237" t="s">
        <v>73</v>
      </c>
      <c r="C28" s="238"/>
      <c r="D28" s="239"/>
      <c r="E28" s="14"/>
      <c r="F28" s="7"/>
      <c r="G28" s="1"/>
      <c r="H28" s="2"/>
    </row>
    <row r="29" spans="2:11">
      <c r="B29" s="30" t="s">
        <v>74</v>
      </c>
      <c r="C29" s="31" t="s">
        <v>75</v>
      </c>
      <c r="D29" s="32" t="s">
        <v>76</v>
      </c>
      <c r="E29" s="33"/>
      <c r="F29" s="9"/>
      <c r="G29" s="1"/>
      <c r="H29" s="2"/>
    </row>
    <row r="30" spans="2:11">
      <c r="B30" s="34" t="s">
        <v>77</v>
      </c>
      <c r="C30" s="35"/>
      <c r="D30" s="36">
        <f>D26</f>
        <v>17059</v>
      </c>
      <c r="E30" s="33"/>
      <c r="F30" s="9"/>
      <c r="G30" s="1"/>
      <c r="H30" s="37">
        <f>E26+E26+F26</f>
        <v>32287</v>
      </c>
    </row>
    <row r="31" spans="2:11">
      <c r="B31" s="34" t="s">
        <v>78</v>
      </c>
      <c r="C31" s="35">
        <v>1</v>
      </c>
      <c r="D31" s="38">
        <f>+C31*E26</f>
        <v>12816</v>
      </c>
      <c r="E31" s="33"/>
      <c r="F31" s="9"/>
      <c r="G31" s="1"/>
      <c r="H31" s="2"/>
    </row>
    <row r="32" spans="2:11">
      <c r="B32" s="34" t="s">
        <v>79</v>
      </c>
      <c r="C32" s="35">
        <v>1</v>
      </c>
      <c r="D32" s="38">
        <f>+C32*F26</f>
        <v>6655</v>
      </c>
      <c r="E32" s="33"/>
      <c r="F32" s="9"/>
      <c r="G32" s="1"/>
      <c r="H32" s="65">
        <f>D31*8</f>
        <v>102528</v>
      </c>
    </row>
    <row r="33" spans="2:14">
      <c r="B33" s="240" t="s">
        <v>80</v>
      </c>
      <c r="C33" s="241"/>
      <c r="D33" s="38">
        <f>SUM(D30:D32)</f>
        <v>36530</v>
      </c>
      <c r="E33" s="39"/>
      <c r="F33" s="9"/>
      <c r="G33" s="1"/>
      <c r="H33" s="65">
        <f>D32*8</f>
        <v>53240</v>
      </c>
    </row>
    <row r="34" spans="2:14">
      <c r="B34" s="240" t="s">
        <v>81</v>
      </c>
      <c r="C34" s="241"/>
      <c r="D34" s="38">
        <f>D31+D32</f>
        <v>19471</v>
      </c>
      <c r="E34" s="39"/>
      <c r="F34" s="9"/>
      <c r="G34" s="1"/>
      <c r="H34" s="2"/>
    </row>
    <row r="35" spans="2:14" ht="13.5" thickBot="1">
      <c r="B35" s="242"/>
      <c r="C35" s="243"/>
      <c r="D35" s="69">
        <f>D33</f>
        <v>36530</v>
      </c>
      <c r="E35" s="40"/>
      <c r="F35" s="9"/>
      <c r="G35" s="1"/>
      <c r="H35" s="37">
        <f>(F26*8)*2</f>
        <v>106480</v>
      </c>
    </row>
    <row r="36" spans="2:14" ht="13.5" thickBot="1">
      <c r="B36" s="33"/>
      <c r="C36" s="8"/>
      <c r="D36" s="9"/>
      <c r="E36" s="33"/>
      <c r="F36" s="9"/>
      <c r="G36" s="41"/>
      <c r="L36" s="253" t="s">
        <v>82</v>
      </c>
      <c r="M36" s="254"/>
      <c r="N36" s="255"/>
    </row>
    <row r="37" spans="2:14">
      <c r="B37" s="256" t="s">
        <v>13</v>
      </c>
      <c r="C37" s="257"/>
      <c r="D37" s="42" t="s">
        <v>14</v>
      </c>
      <c r="E37" s="43">
        <f>D34</f>
        <v>19471</v>
      </c>
      <c r="F37" s="9"/>
      <c r="G37" s="44" t="s">
        <v>16</v>
      </c>
      <c r="H37" s="45">
        <f t="shared" ref="H37:H48" si="0">E37*8</f>
        <v>155768</v>
      </c>
      <c r="L37" s="46">
        <f t="shared" ref="L37:L48" si="1">E37*1.05</f>
        <v>20444.55</v>
      </c>
      <c r="M37" s="47"/>
      <c r="N37" s="48"/>
    </row>
    <row r="38" spans="2:14">
      <c r="B38" s="256" t="s">
        <v>83</v>
      </c>
      <c r="C38" s="257"/>
      <c r="D38" s="42" t="s">
        <v>14</v>
      </c>
      <c r="E38" s="43">
        <f>D35</f>
        <v>36530</v>
      </c>
      <c r="F38" s="9"/>
      <c r="G38" s="44" t="s">
        <v>16</v>
      </c>
      <c r="H38" s="45">
        <f t="shared" si="0"/>
        <v>292240</v>
      </c>
      <c r="L38" s="49">
        <f t="shared" si="1"/>
        <v>38356.5</v>
      </c>
      <c r="M38" s="2"/>
      <c r="N38" s="50"/>
    </row>
    <row r="39" spans="2:14">
      <c r="B39" s="258" t="s">
        <v>93</v>
      </c>
      <c r="C39" s="259"/>
      <c r="D39" s="42" t="s">
        <v>14</v>
      </c>
      <c r="E39" s="66">
        <f>D32*2</f>
        <v>13310</v>
      </c>
      <c r="F39" s="9"/>
      <c r="G39" s="44"/>
      <c r="H39" s="45"/>
      <c r="L39" s="49"/>
      <c r="M39" s="2"/>
      <c r="N39" s="50"/>
    </row>
    <row r="40" spans="2:14" ht="24.75" customHeight="1">
      <c r="B40" s="260" t="s">
        <v>125</v>
      </c>
      <c r="C40" s="261"/>
      <c r="D40" s="42" t="s">
        <v>14</v>
      </c>
      <c r="E40" s="64">
        <f>E39*1.05</f>
        <v>13975.5</v>
      </c>
      <c r="F40" s="9"/>
      <c r="G40" s="44"/>
      <c r="H40" s="45"/>
      <c r="L40" s="49"/>
      <c r="M40" s="2"/>
      <c r="N40" s="50"/>
    </row>
    <row r="41" spans="2:14" ht="54.75" customHeight="1">
      <c r="B41" s="260" t="s">
        <v>1670</v>
      </c>
      <c r="C41" s="261"/>
      <c r="D41" s="42" t="s">
        <v>14</v>
      </c>
      <c r="E41" s="67">
        <f>(D31*1.05)*2</f>
        <v>26913.600000000002</v>
      </c>
      <c r="F41" s="9"/>
      <c r="G41" s="44"/>
      <c r="H41" s="45"/>
      <c r="L41" s="49"/>
      <c r="M41" s="2"/>
      <c r="N41" s="50"/>
    </row>
    <row r="42" spans="2:14">
      <c r="B42" s="256" t="s">
        <v>23</v>
      </c>
      <c r="C42" s="257"/>
      <c r="D42" s="42" t="s">
        <v>14</v>
      </c>
      <c r="E42" s="43">
        <f>TRUNC((+$E$37*1.1),0)</f>
        <v>21418</v>
      </c>
      <c r="F42" s="51">
        <v>0.1</v>
      </c>
      <c r="G42" s="44" t="s">
        <v>16</v>
      </c>
      <c r="H42" s="45">
        <f t="shared" si="0"/>
        <v>171344</v>
      </c>
      <c r="L42" s="49">
        <f t="shared" si="1"/>
        <v>22488.9</v>
      </c>
      <c r="M42" s="2"/>
      <c r="N42" s="50"/>
    </row>
    <row r="43" spans="2:14">
      <c r="B43" s="256" t="s">
        <v>232</v>
      </c>
      <c r="C43" s="257"/>
      <c r="D43" s="42" t="s">
        <v>14</v>
      </c>
      <c r="E43" s="43">
        <f>E42*1.1</f>
        <v>23559.800000000003</v>
      </c>
      <c r="F43" s="68">
        <v>0.1</v>
      </c>
      <c r="G43" s="44"/>
      <c r="H43" s="45"/>
      <c r="L43" s="49"/>
      <c r="M43" s="2"/>
      <c r="N43" s="50"/>
    </row>
    <row r="44" spans="2:14">
      <c r="B44" s="256" t="s">
        <v>45</v>
      </c>
      <c r="C44" s="257"/>
      <c r="D44" s="42" t="s">
        <v>14</v>
      </c>
      <c r="E44" s="43">
        <f>ROUND((+$E$37*1.15),0)</f>
        <v>22392</v>
      </c>
      <c r="F44" s="51">
        <v>0.15</v>
      </c>
      <c r="G44" s="44" t="s">
        <v>16</v>
      </c>
      <c r="H44" s="45">
        <f t="shared" si="0"/>
        <v>179136</v>
      </c>
      <c r="L44" s="49">
        <f t="shared" si="1"/>
        <v>23511.600000000002</v>
      </c>
      <c r="M44" s="2"/>
      <c r="N44" s="50"/>
    </row>
    <row r="45" spans="2:14">
      <c r="B45" s="256" t="s">
        <v>35</v>
      </c>
      <c r="C45" s="257"/>
      <c r="D45" s="42" t="s">
        <v>14</v>
      </c>
      <c r="E45" s="43">
        <f>ROUND((+$E$37*1.4),0)</f>
        <v>27259</v>
      </c>
      <c r="F45" s="51">
        <v>0.25</v>
      </c>
      <c r="G45" s="44" t="s">
        <v>16</v>
      </c>
      <c r="H45" s="45">
        <f t="shared" si="0"/>
        <v>218072</v>
      </c>
      <c r="L45" s="49">
        <f t="shared" si="1"/>
        <v>28621.95</v>
      </c>
      <c r="M45" s="2"/>
      <c r="N45" s="50"/>
    </row>
    <row r="46" spans="2:14">
      <c r="B46" s="256" t="s">
        <v>94</v>
      </c>
      <c r="C46" s="257"/>
      <c r="D46" s="42" t="s">
        <v>14</v>
      </c>
      <c r="E46" s="43">
        <f>ROUND((+$E$37*1.12),0)</f>
        <v>21808</v>
      </c>
      <c r="F46" s="51">
        <v>0.12</v>
      </c>
      <c r="G46" s="44" t="s">
        <v>16</v>
      </c>
      <c r="H46" s="45">
        <f t="shared" si="0"/>
        <v>174464</v>
      </c>
      <c r="L46" s="49">
        <f t="shared" si="1"/>
        <v>22898.400000000001</v>
      </c>
      <c r="M46" s="2"/>
      <c r="N46" s="50"/>
    </row>
    <row r="47" spans="2:14">
      <c r="B47" s="256" t="s">
        <v>28</v>
      </c>
      <c r="C47" s="257"/>
      <c r="D47" s="42" t="s">
        <v>14</v>
      </c>
      <c r="E47" s="43">
        <f>D34*F47</f>
        <v>25312.3</v>
      </c>
      <c r="F47" s="51">
        <v>1.3</v>
      </c>
      <c r="G47" s="44" t="s">
        <v>16</v>
      </c>
      <c r="H47" s="45">
        <f t="shared" si="0"/>
        <v>202498.4</v>
      </c>
      <c r="L47" s="49">
        <f t="shared" si="1"/>
        <v>26577.915000000001</v>
      </c>
      <c r="M47" s="2"/>
      <c r="N47" s="50"/>
    </row>
    <row r="48" spans="2:14" ht="13.5" thickBot="1">
      <c r="B48" s="256" t="s">
        <v>84</v>
      </c>
      <c r="C48" s="257"/>
      <c r="D48" s="42" t="s">
        <v>14</v>
      </c>
      <c r="E48" s="43">
        <f>D34*F48</f>
        <v>52571.700000000004</v>
      </c>
      <c r="F48" s="51">
        <v>2.7</v>
      </c>
      <c r="G48" s="44" t="s">
        <v>16</v>
      </c>
      <c r="H48" s="45">
        <f t="shared" si="0"/>
        <v>420573.60000000003</v>
      </c>
      <c r="L48" s="52">
        <f t="shared" si="1"/>
        <v>55200.285000000003</v>
      </c>
      <c r="M48" s="53"/>
      <c r="N48" s="54"/>
    </row>
    <row r="49" spans="2:14">
      <c r="B49" s="256" t="s">
        <v>85</v>
      </c>
      <c r="C49" s="257"/>
      <c r="D49" s="55" t="s">
        <v>3</v>
      </c>
      <c r="E49" s="56">
        <v>22040</v>
      </c>
      <c r="F49" s="57"/>
      <c r="G49" s="44"/>
      <c r="H49" s="45"/>
      <c r="L49" s="58"/>
      <c r="M49" s="2"/>
      <c r="N49" s="2"/>
    </row>
    <row r="50" spans="2:14" ht="44.25" customHeight="1">
      <c r="B50" s="251" t="s">
        <v>796</v>
      </c>
      <c r="C50" s="252"/>
      <c r="D50" s="42" t="s">
        <v>812</v>
      </c>
      <c r="E50" s="43">
        <v>28000</v>
      </c>
      <c r="F50" s="9"/>
      <c r="G50" s="1"/>
      <c r="H50" s="2"/>
    </row>
    <row r="51" spans="2:14">
      <c r="B51" s="13"/>
      <c r="C51" s="59"/>
      <c r="D51" s="13"/>
      <c r="E51" s="13"/>
      <c r="F51" s="13"/>
      <c r="G51" s="1"/>
      <c r="H51" s="2"/>
    </row>
    <row r="52" spans="2:14">
      <c r="B52" s="13" t="s">
        <v>86</v>
      </c>
      <c r="C52" s="60">
        <f>+D5*2</f>
        <v>1755606</v>
      </c>
      <c r="D52" s="13"/>
      <c r="E52" s="13"/>
      <c r="F52" s="13"/>
      <c r="G52" s="61"/>
    </row>
    <row r="53" spans="2:14">
      <c r="B53" s="62"/>
      <c r="C53" s="62"/>
      <c r="D53" s="62"/>
      <c r="E53" s="62"/>
      <c r="F53" s="62"/>
      <c r="G53" s="61"/>
    </row>
    <row r="54" spans="2:14">
      <c r="B54" s="63"/>
      <c r="C54" s="62"/>
      <c r="D54" s="62"/>
      <c r="E54" s="62"/>
      <c r="F54" s="62"/>
      <c r="G54" s="61"/>
    </row>
    <row r="55" spans="2:14">
      <c r="B55" s="63"/>
      <c r="C55" s="63"/>
      <c r="D55" s="62"/>
      <c r="E55" s="63"/>
      <c r="F55" s="63"/>
      <c r="H55" s="3">
        <f>E37*2</f>
        <v>38942</v>
      </c>
      <c r="I55" s="3">
        <v>20</v>
      </c>
      <c r="J55" s="3">
        <f>I55*H55</f>
        <v>778840</v>
      </c>
    </row>
    <row r="62" spans="2:14">
      <c r="H62" s="3">
        <v>5120</v>
      </c>
    </row>
    <row r="63" spans="2:14">
      <c r="H63" s="3">
        <v>23100</v>
      </c>
    </row>
    <row r="64" spans="2:14">
      <c r="H64" s="3">
        <v>12825</v>
      </c>
    </row>
    <row r="65" spans="8:8">
      <c r="H65" s="3">
        <v>49000</v>
      </c>
    </row>
    <row r="66" spans="8:8">
      <c r="H66" s="3">
        <v>170000</v>
      </c>
    </row>
    <row r="67" spans="8:8">
      <c r="H67" s="3">
        <v>12250</v>
      </c>
    </row>
    <row r="68" spans="8:8">
      <c r="H68" s="3">
        <v>141000</v>
      </c>
    </row>
    <row r="69" spans="8:8">
      <c r="H69" s="3">
        <v>47150</v>
      </c>
    </row>
    <row r="70" spans="8:8">
      <c r="H70" s="3">
        <v>142000</v>
      </c>
    </row>
    <row r="72" spans="8:8">
      <c r="H72" s="3">
        <f>SUM(H62:H71)</f>
        <v>602445</v>
      </c>
    </row>
    <row r="73" spans="8:8">
      <c r="H73" s="3" t="s">
        <v>34</v>
      </c>
    </row>
  </sheetData>
  <mergeCells count="25">
    <mergeCell ref="B50:C50"/>
    <mergeCell ref="L36:N36"/>
    <mergeCell ref="B48:C48"/>
    <mergeCell ref="B49:C49"/>
    <mergeCell ref="B38:C38"/>
    <mergeCell ref="B42:C42"/>
    <mergeCell ref="B44:C44"/>
    <mergeCell ref="B45:C45"/>
    <mergeCell ref="B46:C46"/>
    <mergeCell ref="B47:C47"/>
    <mergeCell ref="B37:C37"/>
    <mergeCell ref="B39:C39"/>
    <mergeCell ref="B40:C40"/>
    <mergeCell ref="B41:C41"/>
    <mergeCell ref="B43:C43"/>
    <mergeCell ref="B1:F1"/>
    <mergeCell ref="B3:B5"/>
    <mergeCell ref="B9:B10"/>
    <mergeCell ref="B11:B16"/>
    <mergeCell ref="B17:B19"/>
    <mergeCell ref="B20:B22"/>
    <mergeCell ref="B28:D28"/>
    <mergeCell ref="B33:C33"/>
    <mergeCell ref="B34:C34"/>
    <mergeCell ref="B35:C3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rgb="FFFFC000"/>
    <pageSetUpPr fitToPage="1"/>
  </sheetPr>
  <dimension ref="A1:EP343"/>
  <sheetViews>
    <sheetView view="pageBreakPreview" topLeftCell="A209" zoomScale="90" zoomScaleNormal="90" zoomScaleSheetLayoutView="90" workbookViewId="0">
      <selection activeCell="A221" sqref="A221"/>
    </sheetView>
  </sheetViews>
  <sheetFormatPr baseColWidth="10" defaultColWidth="11.42578125" defaultRowHeight="14.25"/>
  <cols>
    <col min="1" max="1" width="11.7109375" style="83" customWidth="1"/>
    <col min="2" max="2" width="135.5703125" style="125" customWidth="1"/>
    <col min="3" max="3" width="7.140625" style="77" bestFit="1" customWidth="1"/>
    <col min="4" max="4" width="14.5703125" style="126" customWidth="1"/>
    <col min="5" max="5" width="22.5703125" style="77" customWidth="1"/>
    <col min="6" max="6" width="26.5703125" style="77" customWidth="1"/>
    <col min="7" max="7" width="56.85546875" style="87" customWidth="1"/>
    <col min="8" max="16384" width="11.42578125" style="77"/>
  </cols>
  <sheetData>
    <row r="1" spans="1:146" ht="36">
      <c r="A1" s="234"/>
      <c r="B1" s="76" t="s">
        <v>792</v>
      </c>
      <c r="C1" s="267" t="s">
        <v>1113</v>
      </c>
      <c r="D1" s="267"/>
      <c r="E1" s="267"/>
      <c r="F1" s="267"/>
    </row>
    <row r="2" spans="1:146" s="80" customFormat="1" ht="12.75">
      <c r="A2" s="78" t="s">
        <v>1335</v>
      </c>
      <c r="B2" s="79" t="s">
        <v>1242</v>
      </c>
      <c r="C2" s="268" t="s">
        <v>1243</v>
      </c>
      <c r="D2" s="268"/>
      <c r="E2" s="268"/>
      <c r="F2" s="268"/>
      <c r="G2" s="185"/>
    </row>
    <row r="3" spans="1:146" s="84" customFormat="1">
      <c r="A3" s="81" t="s">
        <v>793</v>
      </c>
      <c r="B3" s="82">
        <v>5</v>
      </c>
      <c r="C3" s="269" t="s">
        <v>878</v>
      </c>
      <c r="D3" s="269"/>
      <c r="E3" s="269"/>
      <c r="F3" s="82" t="e">
        <f>VLOOKUP($C$3,#REF!,2,0)</f>
        <v>#REF!</v>
      </c>
      <c r="G3" s="118"/>
      <c r="H3" s="83"/>
      <c r="I3" s="83"/>
      <c r="J3" s="83"/>
      <c r="K3" s="83"/>
      <c r="L3" s="83"/>
      <c r="M3" s="83"/>
      <c r="N3" s="83"/>
      <c r="O3" s="83"/>
      <c r="P3" s="83"/>
      <c r="Q3" s="83"/>
      <c r="R3" s="83"/>
      <c r="S3" s="83"/>
      <c r="T3" s="83"/>
      <c r="U3" s="83"/>
      <c r="V3" s="83"/>
      <c r="W3" s="83"/>
      <c r="X3" s="83"/>
      <c r="Y3" s="83"/>
      <c r="Z3" s="83"/>
      <c r="AA3" s="83"/>
      <c r="AB3" s="83"/>
      <c r="AC3" s="83"/>
      <c r="AD3" s="83"/>
      <c r="AE3" s="83"/>
      <c r="AF3" s="83"/>
      <c r="AG3" s="83"/>
      <c r="AH3" s="83"/>
      <c r="AI3" s="83"/>
      <c r="AJ3" s="83"/>
      <c r="AK3" s="83"/>
      <c r="AL3" s="83"/>
      <c r="AM3" s="83"/>
      <c r="AN3" s="83"/>
      <c r="AO3" s="83"/>
      <c r="AP3" s="83"/>
      <c r="AQ3" s="83"/>
      <c r="AR3" s="83"/>
      <c r="AS3" s="83"/>
      <c r="AT3" s="83"/>
      <c r="AU3" s="83"/>
      <c r="AV3" s="83"/>
      <c r="AW3" s="83"/>
      <c r="AX3" s="83"/>
      <c r="AY3" s="83"/>
      <c r="AZ3" s="83"/>
      <c r="BA3" s="83"/>
      <c r="BB3" s="83"/>
      <c r="BC3" s="83"/>
      <c r="BD3" s="83"/>
      <c r="BE3" s="83"/>
      <c r="BF3" s="83"/>
      <c r="BG3" s="83"/>
      <c r="BH3" s="83"/>
      <c r="BI3" s="83"/>
      <c r="BJ3" s="83"/>
      <c r="BK3" s="83"/>
      <c r="BL3" s="83"/>
      <c r="BM3" s="83"/>
      <c r="BN3" s="83"/>
      <c r="BO3" s="83"/>
      <c r="BP3" s="83"/>
      <c r="BQ3" s="83"/>
      <c r="BR3" s="83"/>
      <c r="BS3" s="83"/>
      <c r="BT3" s="83"/>
      <c r="BU3" s="83"/>
      <c r="BV3" s="83"/>
      <c r="BW3" s="83"/>
      <c r="BX3" s="83"/>
      <c r="BY3" s="83"/>
      <c r="BZ3" s="83"/>
      <c r="CA3" s="83"/>
      <c r="CB3" s="83"/>
      <c r="CC3" s="83"/>
      <c r="CD3" s="83"/>
      <c r="CE3" s="83"/>
      <c r="CF3" s="83"/>
      <c r="CG3" s="83"/>
      <c r="CH3" s="83"/>
      <c r="CI3" s="83"/>
      <c r="CJ3" s="83"/>
      <c r="CK3" s="83"/>
      <c r="CL3" s="83"/>
      <c r="CM3" s="83"/>
      <c r="CN3" s="83"/>
      <c r="CO3" s="83"/>
      <c r="CP3" s="83"/>
      <c r="CQ3" s="83"/>
      <c r="CR3" s="83"/>
      <c r="CS3" s="83"/>
      <c r="CT3" s="83"/>
      <c r="CU3" s="83"/>
      <c r="CV3" s="83"/>
      <c r="CW3" s="83"/>
      <c r="CX3" s="83"/>
      <c r="CY3" s="83"/>
      <c r="CZ3" s="83"/>
      <c r="DA3" s="83"/>
      <c r="DB3" s="83"/>
      <c r="DC3" s="83"/>
      <c r="DD3" s="83"/>
      <c r="DE3" s="83"/>
      <c r="DF3" s="83"/>
      <c r="DG3" s="83"/>
      <c r="DH3" s="83"/>
      <c r="DI3" s="83"/>
      <c r="DJ3" s="83"/>
      <c r="DK3" s="83"/>
      <c r="DL3" s="83"/>
      <c r="DM3" s="83"/>
      <c r="DN3" s="83"/>
      <c r="DO3" s="83"/>
      <c r="DP3" s="83"/>
      <c r="DQ3" s="83"/>
      <c r="DR3" s="83"/>
      <c r="DS3" s="83"/>
      <c r="DT3" s="83"/>
      <c r="DU3" s="83"/>
      <c r="DV3" s="83"/>
      <c r="DW3" s="83"/>
      <c r="DX3" s="83"/>
      <c r="DY3" s="83"/>
      <c r="DZ3" s="83"/>
      <c r="EA3" s="83"/>
      <c r="EB3" s="83"/>
      <c r="EC3" s="83"/>
      <c r="ED3" s="83"/>
      <c r="EE3" s="83"/>
      <c r="EF3" s="83"/>
      <c r="EG3" s="83"/>
      <c r="EH3" s="83"/>
      <c r="EI3" s="83"/>
      <c r="EJ3" s="83"/>
      <c r="EK3" s="83"/>
      <c r="EL3" s="83"/>
      <c r="EM3" s="83"/>
      <c r="EN3" s="83"/>
      <c r="EO3" s="83"/>
      <c r="EP3" s="83"/>
    </row>
    <row r="4" spans="1:146" s="85" customFormat="1">
      <c r="A4" s="235" t="s">
        <v>794</v>
      </c>
      <c r="B4" s="156" t="s">
        <v>1693</v>
      </c>
      <c r="C4" s="270" t="s">
        <v>1372</v>
      </c>
      <c r="D4" s="270"/>
      <c r="E4" s="271">
        <v>3488</v>
      </c>
      <c r="F4" s="271"/>
      <c r="G4" s="87"/>
      <c r="H4" s="77"/>
      <c r="I4" s="77"/>
      <c r="J4" s="77"/>
      <c r="K4" s="77"/>
      <c r="L4" s="77"/>
      <c r="M4" s="77"/>
      <c r="N4" s="77"/>
      <c r="O4" s="77"/>
      <c r="P4" s="77"/>
      <c r="Q4" s="77"/>
      <c r="R4" s="77"/>
      <c r="S4" s="77"/>
      <c r="T4" s="77"/>
      <c r="U4" s="77"/>
      <c r="V4" s="77"/>
      <c r="W4" s="77"/>
      <c r="X4" s="77"/>
      <c r="Y4" s="77"/>
      <c r="Z4" s="77"/>
      <c r="AA4" s="77"/>
      <c r="AB4" s="77"/>
      <c r="AC4" s="77"/>
      <c r="AD4" s="77"/>
      <c r="AE4" s="77"/>
      <c r="AF4" s="77"/>
      <c r="AG4" s="77"/>
      <c r="AH4" s="77"/>
      <c r="AI4" s="77"/>
      <c r="AJ4" s="77"/>
      <c r="AK4" s="77"/>
      <c r="AL4" s="77"/>
      <c r="AM4" s="77"/>
      <c r="AN4" s="77"/>
      <c r="AO4" s="77"/>
      <c r="AP4" s="77"/>
      <c r="AQ4" s="77"/>
      <c r="AR4" s="77"/>
      <c r="AS4" s="77"/>
      <c r="AT4" s="77"/>
      <c r="AU4" s="77"/>
      <c r="AV4" s="77"/>
      <c r="AW4" s="77"/>
      <c r="AX4" s="77"/>
      <c r="AY4" s="77"/>
      <c r="AZ4" s="77"/>
      <c r="BA4" s="77"/>
      <c r="BB4" s="77"/>
      <c r="BC4" s="77"/>
      <c r="BD4" s="77"/>
      <c r="BE4" s="77"/>
      <c r="BF4" s="77"/>
      <c r="BG4" s="77"/>
      <c r="BH4" s="77"/>
      <c r="BI4" s="77"/>
      <c r="BJ4" s="77"/>
      <c r="BK4" s="77"/>
      <c r="BL4" s="77"/>
      <c r="BM4" s="77"/>
      <c r="BN4" s="77"/>
      <c r="BO4" s="77"/>
      <c r="BP4" s="77"/>
      <c r="BQ4" s="77"/>
      <c r="BR4" s="77"/>
      <c r="BS4" s="77"/>
      <c r="BT4" s="77"/>
      <c r="BU4" s="77"/>
      <c r="BV4" s="77"/>
      <c r="BW4" s="77"/>
      <c r="BX4" s="77"/>
      <c r="BY4" s="77"/>
      <c r="BZ4" s="77"/>
      <c r="CA4" s="77"/>
      <c r="CB4" s="77"/>
      <c r="CC4" s="77"/>
      <c r="CD4" s="77"/>
      <c r="CE4" s="77"/>
      <c r="CF4" s="77"/>
      <c r="CG4" s="77"/>
      <c r="CH4" s="77"/>
      <c r="CI4" s="77"/>
      <c r="CJ4" s="77"/>
      <c r="CK4" s="77"/>
      <c r="CL4" s="77"/>
      <c r="CM4" s="77"/>
      <c r="CN4" s="77"/>
      <c r="CO4" s="77"/>
      <c r="CP4" s="77"/>
      <c r="CQ4" s="77"/>
      <c r="CR4" s="77"/>
      <c r="CS4" s="77"/>
      <c r="CT4" s="77"/>
      <c r="CU4" s="77"/>
      <c r="CV4" s="77"/>
      <c r="CW4" s="77"/>
      <c r="CX4" s="77"/>
      <c r="CY4" s="77"/>
      <c r="CZ4" s="77"/>
      <c r="DA4" s="77"/>
      <c r="DB4" s="77"/>
      <c r="DC4" s="77"/>
      <c r="DD4" s="77"/>
      <c r="DE4" s="77"/>
      <c r="DF4" s="77"/>
      <c r="DG4" s="77"/>
      <c r="DH4" s="77"/>
      <c r="DI4" s="77"/>
      <c r="DJ4" s="77"/>
      <c r="DK4" s="77"/>
      <c r="DL4" s="77"/>
      <c r="DM4" s="77"/>
      <c r="DN4" s="77"/>
      <c r="DO4" s="77"/>
      <c r="DP4" s="77"/>
      <c r="DQ4" s="77"/>
      <c r="DR4" s="77"/>
      <c r="DS4" s="77"/>
      <c r="DT4" s="77"/>
      <c r="DU4" s="77"/>
      <c r="DV4" s="77"/>
      <c r="DW4" s="77"/>
      <c r="DX4" s="77"/>
      <c r="DY4" s="77"/>
      <c r="DZ4" s="77"/>
      <c r="EA4" s="77"/>
      <c r="EB4" s="77"/>
      <c r="EC4" s="77"/>
      <c r="ED4" s="77"/>
      <c r="EE4" s="77"/>
      <c r="EF4" s="77"/>
      <c r="EG4" s="77"/>
      <c r="EH4" s="77"/>
      <c r="EI4" s="77"/>
      <c r="EJ4" s="77"/>
      <c r="EK4" s="77"/>
      <c r="EL4" s="77"/>
      <c r="EM4" s="77"/>
      <c r="EN4" s="77"/>
      <c r="EO4" s="77"/>
      <c r="EP4" s="77"/>
    </row>
    <row r="5" spans="1:146" s="86" customFormat="1">
      <c r="A5" s="235" t="s">
        <v>164</v>
      </c>
      <c r="B5" s="272" t="s">
        <v>1694</v>
      </c>
      <c r="C5" s="272"/>
      <c r="D5" s="272"/>
      <c r="E5" s="272"/>
      <c r="F5" s="272"/>
      <c r="G5" s="87"/>
      <c r="H5" s="77"/>
      <c r="I5" s="77"/>
      <c r="J5" s="77"/>
      <c r="K5" s="77"/>
      <c r="L5" s="77"/>
      <c r="M5" s="77"/>
      <c r="N5" s="77"/>
      <c r="O5" s="77"/>
      <c r="P5" s="77"/>
      <c r="Q5" s="77"/>
      <c r="R5" s="77"/>
      <c r="S5" s="77"/>
      <c r="T5" s="77"/>
      <c r="U5" s="77"/>
      <c r="V5" s="77"/>
      <c r="W5" s="77"/>
      <c r="X5" s="77"/>
      <c r="Y5" s="77"/>
      <c r="Z5" s="77"/>
      <c r="AA5" s="77"/>
      <c r="AB5" s="77"/>
      <c r="AC5" s="77"/>
      <c r="AD5" s="77"/>
      <c r="AE5" s="77"/>
      <c r="AF5" s="77"/>
      <c r="AG5" s="77"/>
      <c r="AH5" s="77"/>
      <c r="AI5" s="77"/>
      <c r="AJ5" s="77"/>
      <c r="AK5" s="77"/>
      <c r="AL5" s="77"/>
      <c r="AM5" s="77"/>
      <c r="AN5" s="77"/>
      <c r="AO5" s="77"/>
      <c r="AP5" s="77"/>
      <c r="AQ5" s="77"/>
      <c r="AR5" s="77"/>
      <c r="AS5" s="77"/>
      <c r="AT5" s="77"/>
      <c r="AU5" s="77"/>
      <c r="AV5" s="77"/>
      <c r="AW5" s="77"/>
      <c r="AX5" s="77"/>
      <c r="AY5" s="77"/>
      <c r="AZ5" s="77"/>
      <c r="BA5" s="77"/>
      <c r="BB5" s="77"/>
      <c r="BC5" s="77"/>
      <c r="BD5" s="77"/>
      <c r="BE5" s="77"/>
      <c r="BF5" s="77"/>
      <c r="BG5" s="77"/>
      <c r="BH5" s="77"/>
      <c r="BI5" s="77"/>
      <c r="BJ5" s="77"/>
      <c r="BK5" s="77"/>
      <c r="BL5" s="77"/>
      <c r="BM5" s="77"/>
      <c r="BN5" s="77"/>
      <c r="BO5" s="77"/>
      <c r="BP5" s="77"/>
      <c r="BQ5" s="77"/>
      <c r="BR5" s="77"/>
      <c r="BS5" s="77"/>
      <c r="BT5" s="77"/>
      <c r="BU5" s="77"/>
      <c r="BV5" s="77"/>
      <c r="BW5" s="77"/>
      <c r="BX5" s="77"/>
      <c r="BY5" s="77"/>
      <c r="BZ5" s="77"/>
      <c r="CA5" s="77"/>
      <c r="CB5" s="77"/>
      <c r="CC5" s="77"/>
      <c r="CD5" s="77"/>
      <c r="CE5" s="77"/>
      <c r="CF5" s="77"/>
      <c r="CG5" s="77"/>
      <c r="CH5" s="77"/>
      <c r="CI5" s="77"/>
      <c r="CJ5" s="77"/>
      <c r="CK5" s="77"/>
      <c r="CL5" s="77"/>
      <c r="CM5" s="77"/>
      <c r="CN5" s="77"/>
      <c r="CO5" s="77"/>
      <c r="CP5" s="77"/>
      <c r="CQ5" s="77"/>
      <c r="CR5" s="77"/>
      <c r="CS5" s="77"/>
      <c r="CT5" s="77"/>
      <c r="CU5" s="77"/>
      <c r="CV5" s="77"/>
      <c r="CW5" s="77"/>
      <c r="CX5" s="77"/>
      <c r="CY5" s="77"/>
      <c r="CZ5" s="77"/>
      <c r="DA5" s="77"/>
      <c r="DB5" s="77"/>
      <c r="DC5" s="77"/>
      <c r="DD5" s="77"/>
      <c r="DE5" s="77"/>
      <c r="DF5" s="77"/>
      <c r="DG5" s="77"/>
      <c r="DH5" s="77"/>
      <c r="DI5" s="77"/>
      <c r="DJ5" s="77"/>
      <c r="DK5" s="77"/>
      <c r="DL5" s="77"/>
      <c r="DM5" s="77"/>
      <c r="DN5" s="77"/>
      <c r="DO5" s="77"/>
      <c r="DP5" s="77"/>
      <c r="DQ5" s="77"/>
      <c r="DR5" s="77"/>
      <c r="DS5" s="77"/>
      <c r="DT5" s="77"/>
      <c r="DU5" s="77"/>
      <c r="DV5" s="77"/>
      <c r="DW5" s="77"/>
      <c r="DX5" s="77"/>
      <c r="DY5" s="77"/>
      <c r="DZ5" s="77"/>
      <c r="EA5" s="77"/>
      <c r="EB5" s="77"/>
      <c r="EC5" s="77"/>
      <c r="ED5" s="77"/>
      <c r="EE5" s="77"/>
      <c r="EF5" s="77"/>
      <c r="EG5" s="77"/>
      <c r="EH5" s="77"/>
      <c r="EI5" s="77"/>
      <c r="EJ5" s="77"/>
      <c r="EK5" s="77"/>
      <c r="EL5" s="77"/>
      <c r="EM5" s="77"/>
      <c r="EN5" s="77"/>
      <c r="EO5" s="77"/>
      <c r="EP5" s="77"/>
    </row>
    <row r="6" spans="1:146" s="87" customFormat="1">
      <c r="A6" s="273" t="s">
        <v>1244</v>
      </c>
      <c r="B6" s="273"/>
      <c r="C6" s="273"/>
      <c r="D6" s="273"/>
      <c r="E6" s="273"/>
      <c r="F6" s="273"/>
    </row>
    <row r="7" spans="1:146">
      <c r="A7" s="274"/>
      <c r="B7" s="275"/>
      <c r="C7" s="275"/>
      <c r="D7" s="275"/>
      <c r="E7" s="275"/>
      <c r="F7" s="275"/>
    </row>
    <row r="8" spans="1:146" s="85" customFormat="1">
      <c r="A8" s="88" t="s">
        <v>0</v>
      </c>
      <c r="B8" s="88" t="s">
        <v>133</v>
      </c>
      <c r="C8" s="88" t="s">
        <v>795</v>
      </c>
      <c r="D8" s="89" t="s">
        <v>165</v>
      </c>
      <c r="E8" s="88" t="s">
        <v>1</v>
      </c>
      <c r="F8" s="88" t="s">
        <v>2</v>
      </c>
      <c r="G8" s="87"/>
      <c r="H8" s="77"/>
      <c r="I8" s="77"/>
      <c r="J8" s="77"/>
      <c r="K8" s="77"/>
      <c r="L8" s="77"/>
      <c r="M8" s="77"/>
      <c r="N8" s="77"/>
      <c r="O8" s="77"/>
      <c r="P8" s="77"/>
      <c r="Q8" s="77"/>
      <c r="R8" s="77"/>
      <c r="S8" s="77"/>
      <c r="T8" s="77"/>
      <c r="U8" s="77"/>
      <c r="V8" s="77"/>
      <c r="W8" s="77"/>
      <c r="X8" s="77"/>
      <c r="Y8" s="77"/>
      <c r="Z8" s="77"/>
      <c r="AA8" s="77"/>
      <c r="AB8" s="77"/>
      <c r="AC8" s="77"/>
      <c r="AD8" s="77"/>
      <c r="AE8" s="77"/>
      <c r="AF8" s="77"/>
      <c r="AG8" s="77"/>
      <c r="AH8" s="77"/>
      <c r="AI8" s="77"/>
      <c r="AJ8" s="77"/>
      <c r="AK8" s="77"/>
      <c r="AL8" s="77"/>
      <c r="AM8" s="77"/>
      <c r="AN8" s="77"/>
      <c r="AO8" s="77"/>
      <c r="AP8" s="77"/>
      <c r="AQ8" s="77"/>
      <c r="AR8" s="77"/>
      <c r="AS8" s="77"/>
      <c r="AT8" s="77"/>
      <c r="AU8" s="77"/>
      <c r="AV8" s="77"/>
      <c r="AW8" s="77"/>
      <c r="AX8" s="77"/>
      <c r="AY8" s="77"/>
      <c r="AZ8" s="77"/>
      <c r="BA8" s="77"/>
      <c r="BB8" s="77"/>
      <c r="BC8" s="77"/>
      <c r="BD8" s="77"/>
      <c r="BE8" s="77"/>
      <c r="BF8" s="77"/>
      <c r="BG8" s="77"/>
      <c r="BH8" s="77"/>
      <c r="BI8" s="77"/>
      <c r="BJ8" s="77"/>
      <c r="BK8" s="77"/>
      <c r="BL8" s="77"/>
      <c r="BM8" s="77"/>
      <c r="BN8" s="77"/>
      <c r="BO8" s="77"/>
      <c r="BP8" s="77"/>
      <c r="BQ8" s="77"/>
      <c r="BR8" s="77"/>
      <c r="BS8" s="77"/>
      <c r="BT8" s="77"/>
      <c r="BU8" s="77"/>
      <c r="BV8" s="77"/>
      <c r="BW8" s="77"/>
      <c r="BX8" s="77"/>
      <c r="BY8" s="77"/>
      <c r="BZ8" s="77"/>
      <c r="CA8" s="77"/>
      <c r="CB8" s="77"/>
      <c r="CC8" s="77"/>
      <c r="CD8" s="77"/>
      <c r="CE8" s="77"/>
      <c r="CF8" s="77"/>
      <c r="CG8" s="77"/>
      <c r="CH8" s="77"/>
      <c r="CI8" s="77"/>
      <c r="CJ8" s="77"/>
      <c r="CK8" s="77"/>
      <c r="CL8" s="77"/>
      <c r="CM8" s="77"/>
      <c r="CN8" s="77"/>
      <c r="CO8" s="77"/>
      <c r="CP8" s="77"/>
      <c r="CQ8" s="77"/>
      <c r="CR8" s="77"/>
      <c r="CS8" s="77"/>
      <c r="CT8" s="77"/>
      <c r="CU8" s="77"/>
      <c r="CV8" s="77"/>
      <c r="CW8" s="77"/>
      <c r="CX8" s="77"/>
      <c r="CY8" s="77"/>
      <c r="CZ8" s="77"/>
      <c r="DA8" s="77"/>
      <c r="DB8" s="77"/>
      <c r="DC8" s="77"/>
      <c r="DD8" s="77"/>
      <c r="DE8" s="77"/>
      <c r="DF8" s="77"/>
      <c r="DG8" s="77"/>
      <c r="DH8" s="77"/>
      <c r="DI8" s="77"/>
      <c r="DJ8" s="77"/>
      <c r="DK8" s="77"/>
      <c r="DL8" s="77"/>
      <c r="DM8" s="77"/>
      <c r="DN8" s="77"/>
      <c r="DO8" s="77"/>
      <c r="DP8" s="77"/>
      <c r="DQ8" s="77"/>
      <c r="DR8" s="77"/>
      <c r="DS8" s="77"/>
      <c r="DT8" s="77"/>
      <c r="DU8" s="77"/>
      <c r="DV8" s="77"/>
      <c r="DW8" s="77"/>
      <c r="DX8" s="77"/>
      <c r="DY8" s="77"/>
      <c r="DZ8" s="77"/>
      <c r="EA8" s="77"/>
      <c r="EB8" s="77"/>
      <c r="EC8" s="77"/>
      <c r="ED8" s="77"/>
      <c r="EE8" s="77"/>
      <c r="EF8" s="77"/>
      <c r="EG8" s="77"/>
      <c r="EH8" s="77"/>
      <c r="EI8" s="77"/>
      <c r="EJ8" s="77"/>
      <c r="EK8" s="77"/>
      <c r="EL8" s="77"/>
      <c r="EM8" s="77"/>
      <c r="EN8" s="77"/>
      <c r="EO8" s="77"/>
      <c r="EP8" s="77"/>
    </row>
    <row r="9" spans="1:146" s="93" customFormat="1">
      <c r="A9" s="90">
        <v>1</v>
      </c>
      <c r="B9" s="91" t="s">
        <v>292</v>
      </c>
      <c r="C9" s="90"/>
      <c r="D9" s="92"/>
      <c r="E9" s="90"/>
      <c r="F9" s="90"/>
      <c r="G9" s="118"/>
      <c r="H9" s="83"/>
      <c r="I9" s="83"/>
      <c r="J9" s="83"/>
      <c r="K9" s="83"/>
      <c r="L9" s="83"/>
      <c r="M9" s="83"/>
      <c r="N9" s="83"/>
      <c r="O9" s="83"/>
      <c r="P9" s="83"/>
      <c r="Q9" s="83"/>
      <c r="R9" s="83"/>
      <c r="S9" s="83"/>
      <c r="T9" s="83"/>
      <c r="U9" s="83"/>
      <c r="V9" s="83"/>
      <c r="W9" s="83"/>
      <c r="X9" s="83"/>
      <c r="Y9" s="83"/>
      <c r="Z9" s="83"/>
      <c r="AA9" s="83"/>
      <c r="AB9" s="83"/>
      <c r="AC9" s="83"/>
      <c r="AD9" s="83"/>
      <c r="AE9" s="83"/>
      <c r="AF9" s="83"/>
      <c r="AG9" s="83"/>
      <c r="AH9" s="83"/>
      <c r="AI9" s="83"/>
      <c r="AJ9" s="83"/>
      <c r="AK9" s="83"/>
      <c r="AL9" s="83"/>
      <c r="AM9" s="83"/>
      <c r="AN9" s="83"/>
      <c r="AO9" s="83"/>
      <c r="AP9" s="83"/>
      <c r="AQ9" s="83"/>
      <c r="AR9" s="83"/>
      <c r="AS9" s="83"/>
      <c r="AT9" s="83"/>
      <c r="AU9" s="83"/>
      <c r="AV9" s="83"/>
      <c r="AW9" s="83"/>
      <c r="AX9" s="83"/>
      <c r="AY9" s="83"/>
      <c r="AZ9" s="83"/>
      <c r="BA9" s="83"/>
      <c r="BB9" s="83"/>
      <c r="BC9" s="83"/>
      <c r="BD9" s="83"/>
      <c r="BE9" s="83"/>
      <c r="BF9" s="83"/>
      <c r="BG9" s="83"/>
      <c r="BH9" s="83"/>
      <c r="BI9" s="83"/>
      <c r="BJ9" s="83"/>
      <c r="BK9" s="83"/>
      <c r="BL9" s="83"/>
      <c r="BM9" s="83"/>
      <c r="BN9" s="83"/>
      <c r="BO9" s="83"/>
      <c r="BP9" s="83"/>
      <c r="BQ9" s="83"/>
      <c r="BR9" s="83"/>
      <c r="BS9" s="83"/>
      <c r="BT9" s="83"/>
      <c r="BU9" s="83"/>
      <c r="BV9" s="83"/>
      <c r="BW9" s="83"/>
      <c r="BX9" s="83"/>
      <c r="BY9" s="83"/>
      <c r="BZ9" s="83"/>
      <c r="CA9" s="83"/>
      <c r="CB9" s="83"/>
      <c r="CC9" s="83"/>
      <c r="CD9" s="83"/>
      <c r="CE9" s="83"/>
      <c r="CF9" s="83"/>
      <c r="CG9" s="83"/>
      <c r="CH9" s="83"/>
      <c r="CI9" s="83"/>
      <c r="CJ9" s="83"/>
      <c r="CK9" s="83"/>
      <c r="CL9" s="83"/>
      <c r="CM9" s="83"/>
      <c r="CN9" s="83"/>
      <c r="CO9" s="83"/>
      <c r="CP9" s="83"/>
      <c r="CQ9" s="83"/>
      <c r="CR9" s="83"/>
      <c r="CS9" s="83"/>
      <c r="CT9" s="83"/>
      <c r="CU9" s="83"/>
      <c r="CV9" s="83"/>
      <c r="CW9" s="83"/>
      <c r="CX9" s="83"/>
      <c r="CY9" s="83"/>
      <c r="CZ9" s="83"/>
      <c r="DA9" s="83"/>
      <c r="DB9" s="83"/>
      <c r="DC9" s="83"/>
      <c r="DD9" s="83"/>
      <c r="DE9" s="83"/>
      <c r="DF9" s="83"/>
      <c r="DG9" s="83"/>
      <c r="DH9" s="83"/>
      <c r="DI9" s="83"/>
      <c r="DJ9" s="83"/>
      <c r="DK9" s="83"/>
      <c r="DL9" s="83"/>
      <c r="DM9" s="83"/>
      <c r="DN9" s="83"/>
      <c r="DO9" s="83"/>
      <c r="DP9" s="83"/>
      <c r="DQ9" s="83"/>
      <c r="DR9" s="83"/>
      <c r="DS9" s="83"/>
      <c r="DT9" s="83"/>
      <c r="DU9" s="83"/>
      <c r="DV9" s="83"/>
      <c r="DW9" s="83"/>
      <c r="DX9" s="83"/>
      <c r="DY9" s="83"/>
      <c r="DZ9" s="83"/>
      <c r="EA9" s="83"/>
      <c r="EB9" s="83"/>
      <c r="EC9" s="83"/>
      <c r="ED9" s="83"/>
      <c r="EE9" s="83"/>
      <c r="EF9" s="83"/>
      <c r="EG9" s="83"/>
      <c r="EH9" s="83"/>
      <c r="EI9" s="83"/>
      <c r="EJ9" s="83"/>
      <c r="EK9" s="83"/>
      <c r="EL9" s="83"/>
      <c r="EM9" s="83"/>
      <c r="EN9" s="83"/>
      <c r="EO9" s="83"/>
      <c r="EP9" s="83"/>
    </row>
    <row r="10" spans="1:146" ht="42.75">
      <c r="A10" s="94">
        <v>1.1000000000000001</v>
      </c>
      <c r="B10" s="96" t="s">
        <v>1092</v>
      </c>
      <c r="C10" s="97" t="s">
        <v>163</v>
      </c>
      <c r="D10" s="98">
        <v>132</v>
      </c>
      <c r="E10" s="99"/>
      <c r="F10" s="99"/>
    </row>
    <row r="11" spans="1:146">
      <c r="A11" s="148">
        <v>1.2</v>
      </c>
      <c r="B11" s="96" t="s">
        <v>805</v>
      </c>
      <c r="C11" s="97" t="s">
        <v>8</v>
      </c>
      <c r="D11" s="153">
        <v>70</v>
      </c>
      <c r="E11" s="99"/>
      <c r="F11" s="99"/>
    </row>
    <row r="12" spans="1:146" ht="42.75">
      <c r="A12" s="94">
        <v>1.3</v>
      </c>
      <c r="B12" s="96" t="s">
        <v>1656</v>
      </c>
      <c r="C12" s="97" t="s">
        <v>3</v>
      </c>
      <c r="D12" s="98">
        <v>1932</v>
      </c>
      <c r="E12" s="99"/>
      <c r="F12" s="99"/>
    </row>
    <row r="13" spans="1:146" ht="28.5">
      <c r="A13" s="94">
        <v>1.4</v>
      </c>
      <c r="B13" s="96" t="s">
        <v>1093</v>
      </c>
      <c r="C13" s="97" t="s">
        <v>3</v>
      </c>
      <c r="D13" s="98">
        <v>1450</v>
      </c>
      <c r="E13" s="99"/>
      <c r="F13" s="99"/>
    </row>
    <row r="14" spans="1:146" ht="28.5">
      <c r="A14" s="148">
        <v>1.5</v>
      </c>
      <c r="B14" s="96" t="s">
        <v>217</v>
      </c>
      <c r="C14" s="97" t="s">
        <v>3</v>
      </c>
      <c r="D14" s="98">
        <v>244</v>
      </c>
      <c r="E14" s="99"/>
      <c r="F14" s="99"/>
    </row>
    <row r="15" spans="1:146" ht="28.5">
      <c r="A15" s="94">
        <v>1.6</v>
      </c>
      <c r="B15" s="96" t="s">
        <v>1096</v>
      </c>
      <c r="C15" s="97" t="s">
        <v>3</v>
      </c>
      <c r="D15" s="98">
        <v>351</v>
      </c>
      <c r="E15" s="99"/>
      <c r="F15" s="99"/>
    </row>
    <row r="16" spans="1:146" ht="42.75">
      <c r="A16" s="94">
        <v>1.7</v>
      </c>
      <c r="B16" s="96" t="s">
        <v>1657</v>
      </c>
      <c r="C16" s="97" t="s">
        <v>3</v>
      </c>
      <c r="D16" s="98">
        <v>310</v>
      </c>
      <c r="E16" s="99"/>
      <c r="F16" s="99"/>
    </row>
    <row r="17" spans="1:6" ht="28.5">
      <c r="A17" s="148">
        <v>1.8</v>
      </c>
      <c r="B17" s="96" t="s">
        <v>1098</v>
      </c>
      <c r="C17" s="97" t="s">
        <v>163</v>
      </c>
      <c r="D17" s="98">
        <v>214</v>
      </c>
      <c r="E17" s="99"/>
      <c r="F17" s="99"/>
    </row>
    <row r="18" spans="1:6" ht="57">
      <c r="A18" s="94">
        <v>1.9</v>
      </c>
      <c r="B18" s="96" t="s">
        <v>1097</v>
      </c>
      <c r="C18" s="97" t="s">
        <v>3</v>
      </c>
      <c r="D18" s="98">
        <v>100</v>
      </c>
      <c r="E18" s="99"/>
      <c r="F18" s="99"/>
    </row>
    <row r="19" spans="1:6" ht="28.5">
      <c r="A19" s="157">
        <v>1.1000000000000001</v>
      </c>
      <c r="B19" s="96" t="s">
        <v>1101</v>
      </c>
      <c r="C19" s="97" t="s">
        <v>4</v>
      </c>
      <c r="D19" s="98">
        <v>105</v>
      </c>
      <c r="E19" s="99"/>
      <c r="F19" s="99"/>
    </row>
    <row r="20" spans="1:6" ht="28.5">
      <c r="A20" s="94">
        <v>1.1100000000000001</v>
      </c>
      <c r="B20" s="96" t="s">
        <v>1103</v>
      </c>
      <c r="C20" s="97" t="s">
        <v>4</v>
      </c>
      <c r="D20" s="98">
        <v>176</v>
      </c>
      <c r="E20" s="99"/>
      <c r="F20" s="99"/>
    </row>
    <row r="21" spans="1:6" ht="28.5">
      <c r="A21" s="148">
        <v>1.1200000000000001</v>
      </c>
      <c r="B21" s="96" t="s">
        <v>1105</v>
      </c>
      <c r="C21" s="97" t="s">
        <v>3</v>
      </c>
      <c r="D21" s="98">
        <v>358</v>
      </c>
      <c r="E21" s="99"/>
      <c r="F21" s="99"/>
    </row>
    <row r="22" spans="1:6" ht="42.75">
      <c r="A22" s="94">
        <v>1.1299999999999999</v>
      </c>
      <c r="B22" s="96" t="s">
        <v>214</v>
      </c>
      <c r="C22" s="97" t="s">
        <v>3</v>
      </c>
      <c r="D22" s="98">
        <v>323</v>
      </c>
      <c r="E22" s="99"/>
      <c r="F22" s="99"/>
    </row>
    <row r="23" spans="1:6" ht="28.5">
      <c r="A23" s="157">
        <v>1.1399999999999999</v>
      </c>
      <c r="B23" s="96" t="s">
        <v>1108</v>
      </c>
      <c r="C23" s="97" t="s">
        <v>4</v>
      </c>
      <c r="D23" s="98">
        <v>7</v>
      </c>
      <c r="E23" s="99"/>
      <c r="F23" s="99"/>
    </row>
    <row r="24" spans="1:6" ht="28.5">
      <c r="A24" s="94">
        <v>1.1499999999999999</v>
      </c>
      <c r="B24" s="96" t="s">
        <v>1110</v>
      </c>
      <c r="C24" s="97" t="s">
        <v>163</v>
      </c>
      <c r="D24" s="98">
        <v>21</v>
      </c>
      <c r="E24" s="99"/>
      <c r="F24" s="99"/>
    </row>
    <row r="25" spans="1:6">
      <c r="A25" s="157">
        <v>1.1599999999999999</v>
      </c>
      <c r="B25" s="96" t="s">
        <v>1114</v>
      </c>
      <c r="C25" s="97" t="s">
        <v>163</v>
      </c>
      <c r="D25" s="98">
        <v>10</v>
      </c>
      <c r="E25" s="99"/>
      <c r="F25" s="99"/>
    </row>
    <row r="26" spans="1:6" ht="42.75">
      <c r="A26" s="94">
        <v>1.17</v>
      </c>
      <c r="B26" s="96" t="s">
        <v>204</v>
      </c>
      <c r="C26" s="97" t="s">
        <v>163</v>
      </c>
      <c r="D26" s="174">
        <v>2410</v>
      </c>
      <c r="E26" s="99"/>
      <c r="F26" s="99"/>
    </row>
    <row r="27" spans="1:6" ht="28.5">
      <c r="A27" s="148">
        <v>1.18</v>
      </c>
      <c r="B27" s="96" t="s">
        <v>236</v>
      </c>
      <c r="C27" s="97" t="s">
        <v>4</v>
      </c>
      <c r="D27" s="174">
        <v>35</v>
      </c>
      <c r="E27" s="99"/>
      <c r="F27" s="99"/>
    </row>
    <row r="28" spans="1:6" ht="28.5">
      <c r="A28" s="94">
        <v>1.19</v>
      </c>
      <c r="B28" s="96" t="s">
        <v>1423</v>
      </c>
      <c r="C28" s="97" t="s">
        <v>163</v>
      </c>
      <c r="D28" s="98">
        <v>64</v>
      </c>
      <c r="E28" s="99"/>
      <c r="F28" s="99"/>
    </row>
    <row r="29" spans="1:6" ht="42.75">
      <c r="A29" s="157">
        <v>1.2</v>
      </c>
      <c r="B29" s="96" t="s">
        <v>1425</v>
      </c>
      <c r="C29" s="97" t="s">
        <v>3</v>
      </c>
      <c r="D29" s="98">
        <v>533</v>
      </c>
      <c r="E29" s="99"/>
      <c r="F29" s="99"/>
    </row>
    <row r="30" spans="1:6" ht="28.5">
      <c r="A30" s="94">
        <v>1.21</v>
      </c>
      <c r="B30" s="96" t="s">
        <v>1427</v>
      </c>
      <c r="C30" s="97" t="s">
        <v>4</v>
      </c>
      <c r="D30" s="98">
        <v>14</v>
      </c>
      <c r="E30" s="99"/>
      <c r="F30" s="99"/>
    </row>
    <row r="31" spans="1:6" ht="42.75">
      <c r="A31" s="157">
        <v>1.22</v>
      </c>
      <c r="B31" s="96" t="s">
        <v>1094</v>
      </c>
      <c r="C31" s="97" t="s">
        <v>4</v>
      </c>
      <c r="D31" s="98">
        <v>6</v>
      </c>
      <c r="E31" s="99"/>
      <c r="F31" s="99"/>
    </row>
    <row r="32" spans="1:6" ht="28.5">
      <c r="A32" s="94">
        <v>1.23</v>
      </c>
      <c r="B32" s="96" t="s">
        <v>1431</v>
      </c>
      <c r="C32" s="97" t="s">
        <v>3</v>
      </c>
      <c r="D32" s="98">
        <v>320</v>
      </c>
      <c r="E32" s="99"/>
      <c r="F32" s="99"/>
    </row>
    <row r="33" spans="1:146" ht="28.5">
      <c r="A33" s="148">
        <v>1.24</v>
      </c>
      <c r="B33" s="96" t="s">
        <v>1685</v>
      </c>
      <c r="C33" s="97" t="s">
        <v>3</v>
      </c>
      <c r="D33" s="98">
        <v>10</v>
      </c>
      <c r="E33" s="99"/>
      <c r="F33" s="99"/>
    </row>
    <row r="34" spans="1:146">
      <c r="A34" s="100"/>
      <c r="B34" s="101" t="s">
        <v>1405</v>
      </c>
      <c r="C34" s="100"/>
      <c r="D34" s="102"/>
      <c r="E34" s="103"/>
      <c r="F34" s="103"/>
    </row>
    <row r="35" spans="1:146">
      <c r="A35" s="90">
        <v>2</v>
      </c>
      <c r="B35" s="91" t="s">
        <v>1112</v>
      </c>
      <c r="C35" s="90"/>
      <c r="D35" s="92"/>
      <c r="E35" s="90"/>
      <c r="F35" s="90"/>
    </row>
    <row r="36" spans="1:146">
      <c r="A36" s="94">
        <v>2.1</v>
      </c>
      <c r="B36" s="96" t="s">
        <v>1678</v>
      </c>
      <c r="C36" s="97" t="s">
        <v>8</v>
      </c>
      <c r="D36" s="98">
        <v>15</v>
      </c>
      <c r="E36" s="99"/>
      <c r="F36" s="99"/>
    </row>
    <row r="37" spans="1:146">
      <c r="A37" s="100"/>
      <c r="B37" s="101" t="s">
        <v>1406</v>
      </c>
      <c r="C37" s="100"/>
      <c r="D37" s="102"/>
      <c r="E37" s="103"/>
      <c r="F37" s="103"/>
    </row>
    <row r="38" spans="1:146">
      <c r="A38" s="90">
        <v>3</v>
      </c>
      <c r="B38" s="91" t="s">
        <v>1300</v>
      </c>
      <c r="C38" s="90"/>
      <c r="D38" s="92"/>
      <c r="E38" s="90"/>
      <c r="F38" s="90"/>
    </row>
    <row r="39" spans="1:146" ht="28.5">
      <c r="A39" s="94">
        <v>3.1</v>
      </c>
      <c r="B39" s="96" t="s">
        <v>1395</v>
      </c>
      <c r="C39" s="97" t="s">
        <v>8</v>
      </c>
      <c r="D39" s="98">
        <v>3</v>
      </c>
      <c r="E39" s="99"/>
      <c r="F39" s="99"/>
    </row>
    <row r="40" spans="1:146">
      <c r="A40" s="148">
        <v>3.2</v>
      </c>
      <c r="B40" s="96" t="s">
        <v>286</v>
      </c>
      <c r="C40" s="97" t="s">
        <v>163</v>
      </c>
      <c r="D40" s="98">
        <v>280</v>
      </c>
      <c r="E40" s="99"/>
      <c r="F40" s="99"/>
    </row>
    <row r="41" spans="1:146" ht="28.5">
      <c r="A41" s="94">
        <v>3.3</v>
      </c>
      <c r="B41" s="96" t="s">
        <v>1396</v>
      </c>
      <c r="C41" s="97" t="s">
        <v>3</v>
      </c>
      <c r="D41" s="98">
        <v>22.196747543911201</v>
      </c>
      <c r="E41" s="99"/>
      <c r="F41" s="99"/>
    </row>
    <row r="42" spans="1:146" ht="28.5">
      <c r="A42" s="148">
        <v>3.4</v>
      </c>
      <c r="B42" s="96" t="s">
        <v>1485</v>
      </c>
      <c r="C42" s="97" t="s">
        <v>3</v>
      </c>
      <c r="D42" s="98">
        <v>30</v>
      </c>
      <c r="E42" s="99"/>
      <c r="F42" s="99"/>
    </row>
    <row r="43" spans="1:146">
      <c r="A43" s="94">
        <v>3.5</v>
      </c>
      <c r="B43" s="96" t="s">
        <v>1668</v>
      </c>
      <c r="C43" s="97" t="s">
        <v>8</v>
      </c>
      <c r="D43" s="98">
        <v>1</v>
      </c>
      <c r="E43" s="99"/>
      <c r="F43" s="99"/>
    </row>
    <row r="44" spans="1:146">
      <c r="A44" s="100"/>
      <c r="B44" s="101" t="s">
        <v>1659</v>
      </c>
      <c r="C44" s="100"/>
      <c r="D44" s="102"/>
      <c r="E44" s="103"/>
      <c r="F44" s="103"/>
    </row>
    <row r="45" spans="1:146" s="86" customFormat="1">
      <c r="A45" s="90">
        <v>4</v>
      </c>
      <c r="B45" s="91" t="s">
        <v>136</v>
      </c>
      <c r="C45" s="104"/>
      <c r="D45" s="105"/>
      <c r="E45" s="106"/>
      <c r="F45" s="106"/>
      <c r="G45" s="87"/>
      <c r="H45" s="77"/>
      <c r="I45" s="77"/>
      <c r="J45" s="77"/>
      <c r="K45" s="77"/>
      <c r="L45" s="77"/>
      <c r="M45" s="77"/>
      <c r="N45" s="77"/>
      <c r="O45" s="77"/>
      <c r="P45" s="77"/>
      <c r="Q45" s="77"/>
      <c r="R45" s="77"/>
      <c r="S45" s="77"/>
      <c r="T45" s="77"/>
      <c r="U45" s="77"/>
      <c r="V45" s="77"/>
      <c r="W45" s="77"/>
      <c r="X45" s="77"/>
      <c r="Y45" s="77"/>
      <c r="Z45" s="77"/>
      <c r="AA45" s="77"/>
      <c r="AB45" s="77"/>
      <c r="AC45" s="77"/>
      <c r="AD45" s="77"/>
      <c r="AE45" s="77"/>
      <c r="AF45" s="77"/>
      <c r="AG45" s="77"/>
      <c r="AH45" s="77"/>
      <c r="AI45" s="77"/>
      <c r="AJ45" s="77"/>
      <c r="AK45" s="77"/>
      <c r="AL45" s="77"/>
      <c r="AM45" s="77"/>
      <c r="AN45" s="77"/>
      <c r="AO45" s="77"/>
      <c r="AP45" s="77"/>
      <c r="AQ45" s="77"/>
      <c r="AR45" s="77"/>
      <c r="AS45" s="77"/>
      <c r="AT45" s="77"/>
      <c r="AU45" s="77"/>
      <c r="AV45" s="77"/>
      <c r="AW45" s="77"/>
      <c r="AX45" s="77"/>
      <c r="AY45" s="77"/>
      <c r="AZ45" s="77"/>
      <c r="BA45" s="77"/>
      <c r="BB45" s="77"/>
      <c r="BC45" s="77"/>
      <c r="BD45" s="77"/>
      <c r="BE45" s="77"/>
      <c r="BF45" s="77"/>
      <c r="BG45" s="77"/>
      <c r="BH45" s="77"/>
      <c r="BI45" s="77"/>
      <c r="BJ45" s="77"/>
      <c r="BK45" s="77"/>
      <c r="BL45" s="77"/>
      <c r="BM45" s="77"/>
      <c r="BN45" s="77"/>
      <c r="BO45" s="77"/>
      <c r="BP45" s="77"/>
      <c r="BQ45" s="77"/>
      <c r="BR45" s="77"/>
      <c r="BS45" s="77"/>
      <c r="BT45" s="77"/>
      <c r="BU45" s="77"/>
      <c r="BV45" s="77"/>
      <c r="BW45" s="77"/>
      <c r="BX45" s="77"/>
      <c r="BY45" s="77"/>
      <c r="BZ45" s="77"/>
      <c r="CA45" s="77"/>
      <c r="CB45" s="77"/>
      <c r="CC45" s="77"/>
      <c r="CD45" s="77"/>
      <c r="CE45" s="77"/>
      <c r="CF45" s="77"/>
      <c r="CG45" s="77"/>
      <c r="CH45" s="77"/>
      <c r="CI45" s="77"/>
      <c r="CJ45" s="77"/>
      <c r="CK45" s="77"/>
      <c r="CL45" s="77"/>
      <c r="CM45" s="77"/>
      <c r="CN45" s="77"/>
      <c r="CO45" s="77"/>
      <c r="CP45" s="77"/>
      <c r="CQ45" s="77"/>
      <c r="CR45" s="77"/>
      <c r="CS45" s="77"/>
      <c r="CT45" s="77"/>
      <c r="CU45" s="77"/>
      <c r="CV45" s="77"/>
      <c r="CW45" s="77"/>
      <c r="CX45" s="77"/>
      <c r="CY45" s="77"/>
      <c r="CZ45" s="77"/>
      <c r="DA45" s="77"/>
      <c r="DB45" s="77"/>
      <c r="DC45" s="77"/>
      <c r="DD45" s="77"/>
      <c r="DE45" s="77"/>
      <c r="DF45" s="77"/>
      <c r="DG45" s="77"/>
      <c r="DH45" s="77"/>
      <c r="DI45" s="77"/>
      <c r="DJ45" s="77"/>
      <c r="DK45" s="77"/>
      <c r="DL45" s="77"/>
      <c r="DM45" s="77"/>
      <c r="DN45" s="77"/>
      <c r="DO45" s="77"/>
      <c r="DP45" s="77"/>
      <c r="DQ45" s="77"/>
      <c r="DR45" s="77"/>
      <c r="DS45" s="77"/>
      <c r="DT45" s="77"/>
      <c r="DU45" s="77"/>
      <c r="DV45" s="77"/>
      <c r="DW45" s="77"/>
      <c r="DX45" s="77"/>
      <c r="DY45" s="77"/>
      <c r="DZ45" s="77"/>
      <c r="EA45" s="77"/>
      <c r="EB45" s="77"/>
      <c r="EC45" s="77"/>
      <c r="ED45" s="77"/>
      <c r="EE45" s="77"/>
      <c r="EF45" s="77"/>
      <c r="EG45" s="77"/>
      <c r="EH45" s="77"/>
      <c r="EI45" s="77"/>
      <c r="EJ45" s="77"/>
      <c r="EK45" s="77"/>
      <c r="EL45" s="77"/>
      <c r="EM45" s="77"/>
      <c r="EN45" s="77"/>
      <c r="EO45" s="77"/>
      <c r="EP45" s="77"/>
    </row>
    <row r="46" spans="1:146" ht="28.5">
      <c r="A46" s="94">
        <v>4.0999999999999996</v>
      </c>
      <c r="B46" s="96" t="s">
        <v>179</v>
      </c>
      <c r="C46" s="97" t="s">
        <v>7</v>
      </c>
      <c r="D46" s="98">
        <v>350</v>
      </c>
      <c r="E46" s="99"/>
      <c r="F46" s="99"/>
    </row>
    <row r="47" spans="1:146" ht="28.5">
      <c r="A47" s="94">
        <v>4.2</v>
      </c>
      <c r="B47" s="96" t="s">
        <v>1115</v>
      </c>
      <c r="C47" s="97" t="s">
        <v>4</v>
      </c>
      <c r="D47" s="98">
        <v>224</v>
      </c>
      <c r="E47" s="99"/>
      <c r="F47" s="99"/>
    </row>
    <row r="48" spans="1:146" ht="28.5">
      <c r="A48" s="94">
        <v>4.3</v>
      </c>
      <c r="B48" s="96" t="s">
        <v>216</v>
      </c>
      <c r="C48" s="97" t="s">
        <v>7</v>
      </c>
      <c r="D48" s="98">
        <v>100</v>
      </c>
      <c r="E48" s="99"/>
      <c r="F48" s="99"/>
    </row>
    <row r="49" spans="1:146" ht="28.5">
      <c r="A49" s="94">
        <v>4.4000000000000004</v>
      </c>
      <c r="B49" s="96" t="s">
        <v>1116</v>
      </c>
      <c r="C49" s="97" t="s">
        <v>7</v>
      </c>
      <c r="D49" s="98">
        <v>1063</v>
      </c>
      <c r="E49" s="99"/>
      <c r="F49" s="99"/>
    </row>
    <row r="50" spans="1:146" ht="28.5">
      <c r="A50" s="94">
        <v>4.5</v>
      </c>
      <c r="B50" s="96" t="s">
        <v>1330</v>
      </c>
      <c r="C50" s="97" t="s">
        <v>7</v>
      </c>
      <c r="D50" s="98">
        <v>67</v>
      </c>
      <c r="E50" s="99"/>
      <c r="F50" s="99"/>
    </row>
    <row r="51" spans="1:146" ht="28.5">
      <c r="A51" s="94">
        <v>4.5999999999999996</v>
      </c>
      <c r="B51" s="96" t="s">
        <v>1412</v>
      </c>
      <c r="C51" s="97" t="s">
        <v>4</v>
      </c>
      <c r="D51" s="98">
        <v>352</v>
      </c>
      <c r="E51" s="99"/>
      <c r="F51" s="99"/>
    </row>
    <row r="52" spans="1:146" s="83" customFormat="1">
      <c r="A52" s="100"/>
      <c r="B52" s="101" t="s">
        <v>1357</v>
      </c>
      <c r="C52" s="100"/>
      <c r="D52" s="102"/>
      <c r="E52" s="103"/>
      <c r="F52" s="103"/>
      <c r="G52" s="118"/>
    </row>
    <row r="53" spans="1:146" s="93" customFormat="1">
      <c r="A53" s="90">
        <v>5</v>
      </c>
      <c r="B53" s="91" t="s">
        <v>1232</v>
      </c>
      <c r="C53" s="90"/>
      <c r="D53" s="92"/>
      <c r="E53" s="107"/>
      <c r="F53" s="107"/>
      <c r="G53" s="118"/>
      <c r="H53" s="83"/>
      <c r="I53" s="83"/>
      <c r="J53" s="83"/>
      <c r="K53" s="83"/>
      <c r="L53" s="83"/>
      <c r="M53" s="83"/>
      <c r="N53" s="83"/>
      <c r="O53" s="83"/>
      <c r="P53" s="83"/>
      <c r="Q53" s="83"/>
      <c r="R53" s="83"/>
      <c r="S53" s="83"/>
      <c r="T53" s="83"/>
      <c r="U53" s="83"/>
      <c r="V53" s="83"/>
      <c r="W53" s="83"/>
      <c r="X53" s="83"/>
      <c r="Y53" s="83"/>
      <c r="Z53" s="83"/>
      <c r="AA53" s="83"/>
      <c r="AB53" s="83"/>
      <c r="AC53" s="83"/>
      <c r="AD53" s="83"/>
      <c r="AE53" s="83"/>
      <c r="AF53" s="83"/>
      <c r="AG53" s="83"/>
      <c r="AH53" s="83"/>
      <c r="AI53" s="83"/>
      <c r="AJ53" s="83"/>
      <c r="AK53" s="83"/>
      <c r="AL53" s="83"/>
      <c r="AM53" s="83"/>
      <c r="AN53" s="83"/>
      <c r="AO53" s="83"/>
      <c r="AP53" s="83"/>
      <c r="AQ53" s="83"/>
      <c r="AR53" s="83"/>
      <c r="AS53" s="83"/>
      <c r="AT53" s="83"/>
      <c r="AU53" s="83"/>
      <c r="AV53" s="83"/>
      <c r="AW53" s="83"/>
      <c r="AX53" s="83"/>
      <c r="AY53" s="83"/>
      <c r="AZ53" s="83"/>
      <c r="BA53" s="83"/>
      <c r="BB53" s="83"/>
      <c r="BC53" s="83"/>
      <c r="BD53" s="83"/>
      <c r="BE53" s="83"/>
      <c r="BF53" s="83"/>
      <c r="BG53" s="83"/>
      <c r="BH53" s="83"/>
      <c r="BI53" s="83"/>
      <c r="BJ53" s="83"/>
      <c r="BK53" s="83"/>
      <c r="BL53" s="83"/>
      <c r="BM53" s="83"/>
      <c r="BN53" s="83"/>
      <c r="BO53" s="83"/>
      <c r="BP53" s="83"/>
      <c r="BQ53" s="83"/>
      <c r="BR53" s="83"/>
      <c r="BS53" s="83"/>
      <c r="BT53" s="83"/>
      <c r="BU53" s="83"/>
      <c r="BV53" s="83"/>
      <c r="BW53" s="83"/>
      <c r="BX53" s="83"/>
      <c r="BY53" s="83"/>
      <c r="BZ53" s="83"/>
      <c r="CA53" s="83"/>
      <c r="CB53" s="83"/>
      <c r="CC53" s="83"/>
      <c r="CD53" s="83"/>
      <c r="CE53" s="83"/>
      <c r="CF53" s="83"/>
      <c r="CG53" s="83"/>
      <c r="CH53" s="83"/>
      <c r="CI53" s="83"/>
      <c r="CJ53" s="83"/>
      <c r="CK53" s="83"/>
      <c r="CL53" s="83"/>
      <c r="CM53" s="83"/>
      <c r="CN53" s="83"/>
      <c r="CO53" s="83"/>
      <c r="CP53" s="83"/>
      <c r="CQ53" s="83"/>
      <c r="CR53" s="83"/>
      <c r="CS53" s="83"/>
      <c r="CT53" s="83"/>
      <c r="CU53" s="83"/>
      <c r="CV53" s="83"/>
      <c r="CW53" s="83"/>
      <c r="CX53" s="83"/>
      <c r="CY53" s="83"/>
      <c r="CZ53" s="83"/>
      <c r="DA53" s="83"/>
      <c r="DB53" s="83"/>
      <c r="DC53" s="83"/>
      <c r="DD53" s="83"/>
      <c r="DE53" s="83"/>
      <c r="DF53" s="83"/>
      <c r="DG53" s="83"/>
      <c r="DH53" s="83"/>
      <c r="DI53" s="83"/>
      <c r="DJ53" s="83"/>
      <c r="DK53" s="83"/>
      <c r="DL53" s="83"/>
      <c r="DM53" s="83"/>
      <c r="DN53" s="83"/>
      <c r="DO53" s="83"/>
      <c r="DP53" s="83"/>
      <c r="DQ53" s="83"/>
      <c r="DR53" s="83"/>
      <c r="DS53" s="83"/>
      <c r="DT53" s="83"/>
      <c r="DU53" s="83"/>
      <c r="DV53" s="83"/>
      <c r="DW53" s="83"/>
      <c r="DX53" s="83"/>
      <c r="DY53" s="83"/>
      <c r="DZ53" s="83"/>
      <c r="EA53" s="83"/>
      <c r="EB53" s="83"/>
      <c r="EC53" s="83"/>
      <c r="ED53" s="83"/>
      <c r="EE53" s="83"/>
      <c r="EF53" s="83"/>
      <c r="EG53" s="83"/>
      <c r="EH53" s="83"/>
      <c r="EI53" s="83"/>
      <c r="EJ53" s="83"/>
      <c r="EK53" s="83"/>
      <c r="EL53" s="83"/>
      <c r="EM53" s="83"/>
      <c r="EN53" s="83"/>
      <c r="EO53" s="83"/>
      <c r="EP53" s="83"/>
    </row>
    <row r="54" spans="1:146" s="83" customFormat="1" ht="42.75">
      <c r="A54" s="94">
        <v>5.0999999999999996</v>
      </c>
      <c r="B54" s="96" t="s">
        <v>1433</v>
      </c>
      <c r="C54" s="97" t="s">
        <v>831</v>
      </c>
      <c r="D54" s="98">
        <v>101</v>
      </c>
      <c r="E54" s="99"/>
      <c r="F54" s="99"/>
      <c r="G54" s="118"/>
    </row>
    <row r="55" spans="1:146" s="83" customFormat="1" ht="28.5">
      <c r="A55" s="148">
        <v>5.2</v>
      </c>
      <c r="B55" s="96" t="s">
        <v>1235</v>
      </c>
      <c r="C55" s="97" t="s">
        <v>4</v>
      </c>
      <c r="D55" s="98">
        <v>1000</v>
      </c>
      <c r="E55" s="99"/>
      <c r="F55" s="99"/>
      <c r="G55" s="118"/>
    </row>
    <row r="56" spans="1:146" ht="57">
      <c r="A56" s="148">
        <v>5.3</v>
      </c>
      <c r="B56" s="96" t="s">
        <v>1208</v>
      </c>
      <c r="C56" s="97" t="s">
        <v>163</v>
      </c>
      <c r="D56" s="153">
        <v>400</v>
      </c>
      <c r="E56" s="99"/>
      <c r="F56" s="99"/>
    </row>
    <row r="57" spans="1:146" s="83" customFormat="1">
      <c r="A57" s="100"/>
      <c r="B57" s="101" t="s">
        <v>1236</v>
      </c>
      <c r="C57" s="100"/>
      <c r="D57" s="102"/>
      <c r="E57" s="103"/>
      <c r="F57" s="103"/>
      <c r="G57" s="118"/>
    </row>
    <row r="58" spans="1:146" s="93" customFormat="1">
      <c r="A58" s="90">
        <v>6</v>
      </c>
      <c r="B58" s="91" t="s">
        <v>1356</v>
      </c>
      <c r="C58" s="104"/>
      <c r="D58" s="92"/>
      <c r="E58" s="106"/>
      <c r="F58" s="107"/>
      <c r="G58" s="118"/>
      <c r="H58" s="83"/>
      <c r="I58" s="83"/>
      <c r="J58" s="83"/>
      <c r="K58" s="83"/>
      <c r="L58" s="83"/>
      <c r="M58" s="83"/>
      <c r="N58" s="83"/>
      <c r="O58" s="83"/>
      <c r="P58" s="83"/>
      <c r="Q58" s="83"/>
      <c r="R58" s="83"/>
      <c r="S58" s="83"/>
      <c r="T58" s="83"/>
      <c r="U58" s="83"/>
      <c r="V58" s="83"/>
      <c r="W58" s="83"/>
      <c r="X58" s="83"/>
      <c r="Y58" s="83"/>
      <c r="Z58" s="83"/>
      <c r="AA58" s="83"/>
      <c r="AB58" s="83"/>
      <c r="AC58" s="83"/>
      <c r="AD58" s="83"/>
      <c r="AE58" s="83"/>
      <c r="AF58" s="83"/>
      <c r="AG58" s="83"/>
      <c r="AH58" s="83"/>
      <c r="AI58" s="83"/>
      <c r="AJ58" s="83"/>
      <c r="AK58" s="83"/>
      <c r="AL58" s="83"/>
      <c r="AM58" s="83"/>
      <c r="AN58" s="83"/>
      <c r="AO58" s="83"/>
      <c r="AP58" s="83"/>
      <c r="AQ58" s="83"/>
      <c r="AR58" s="83"/>
      <c r="AS58" s="83"/>
      <c r="AT58" s="83"/>
      <c r="AU58" s="83"/>
      <c r="AV58" s="83"/>
      <c r="AW58" s="83"/>
      <c r="AX58" s="83"/>
      <c r="AY58" s="83"/>
      <c r="AZ58" s="83"/>
      <c r="BA58" s="83"/>
      <c r="BB58" s="83"/>
      <c r="BC58" s="83"/>
      <c r="BD58" s="83"/>
      <c r="BE58" s="83"/>
      <c r="BF58" s="83"/>
      <c r="BG58" s="83"/>
      <c r="BH58" s="83"/>
      <c r="BI58" s="83"/>
      <c r="BJ58" s="83"/>
      <c r="BK58" s="83"/>
      <c r="BL58" s="83"/>
      <c r="BM58" s="83"/>
      <c r="BN58" s="83"/>
      <c r="BO58" s="83"/>
      <c r="BP58" s="83"/>
      <c r="BQ58" s="83"/>
      <c r="BR58" s="83"/>
      <c r="BS58" s="83"/>
      <c r="BT58" s="83"/>
      <c r="BU58" s="83"/>
      <c r="BV58" s="83"/>
      <c r="BW58" s="83"/>
      <c r="BX58" s="83"/>
      <c r="BY58" s="83"/>
      <c r="BZ58" s="83"/>
      <c r="CA58" s="83"/>
      <c r="CB58" s="83"/>
      <c r="CC58" s="83"/>
      <c r="CD58" s="83"/>
      <c r="CE58" s="83"/>
      <c r="CF58" s="83"/>
      <c r="CG58" s="83"/>
      <c r="CH58" s="83"/>
      <c r="CI58" s="83"/>
      <c r="CJ58" s="83"/>
      <c r="CK58" s="83"/>
      <c r="CL58" s="83"/>
      <c r="CM58" s="83"/>
      <c r="CN58" s="83"/>
      <c r="CO58" s="83"/>
      <c r="CP58" s="83"/>
      <c r="CQ58" s="83"/>
      <c r="CR58" s="83"/>
      <c r="CS58" s="83"/>
      <c r="CT58" s="83"/>
      <c r="CU58" s="83"/>
      <c r="CV58" s="83"/>
      <c r="CW58" s="83"/>
      <c r="CX58" s="83"/>
      <c r="CY58" s="83"/>
      <c r="CZ58" s="83"/>
      <c r="DA58" s="83"/>
      <c r="DB58" s="83"/>
      <c r="DC58" s="83"/>
      <c r="DD58" s="83"/>
      <c r="DE58" s="83"/>
      <c r="DF58" s="83"/>
      <c r="DG58" s="83"/>
      <c r="DH58" s="83"/>
      <c r="DI58" s="83"/>
      <c r="DJ58" s="83"/>
      <c r="DK58" s="83"/>
      <c r="DL58" s="83"/>
      <c r="DM58" s="83"/>
      <c r="DN58" s="83"/>
      <c r="DO58" s="83"/>
      <c r="DP58" s="83"/>
      <c r="DQ58" s="83"/>
      <c r="DR58" s="83"/>
      <c r="DS58" s="83"/>
      <c r="DT58" s="83"/>
      <c r="DU58" s="83"/>
      <c r="DV58" s="83"/>
      <c r="DW58" s="83"/>
      <c r="DX58" s="83"/>
      <c r="DY58" s="83"/>
      <c r="DZ58" s="83"/>
      <c r="EA58" s="83"/>
      <c r="EB58" s="83"/>
      <c r="EC58" s="83"/>
      <c r="ED58" s="83"/>
      <c r="EE58" s="83"/>
      <c r="EF58" s="83"/>
      <c r="EG58" s="83"/>
      <c r="EH58" s="83"/>
      <c r="EI58" s="83"/>
      <c r="EJ58" s="83"/>
      <c r="EK58" s="83"/>
      <c r="EL58" s="83"/>
      <c r="EM58" s="83"/>
      <c r="EN58" s="83"/>
      <c r="EO58" s="83"/>
      <c r="EP58" s="83"/>
    </row>
    <row r="59" spans="1:146" ht="28.5">
      <c r="A59" s="94">
        <v>6.1</v>
      </c>
      <c r="B59" s="96" t="s">
        <v>814</v>
      </c>
      <c r="C59" s="97" t="s">
        <v>4</v>
      </c>
      <c r="D59" s="98">
        <v>175</v>
      </c>
      <c r="E59" s="99"/>
      <c r="F59" s="99"/>
    </row>
    <row r="60" spans="1:146" ht="28.5">
      <c r="A60" s="94">
        <v>6.2</v>
      </c>
      <c r="B60" s="96" t="s">
        <v>267</v>
      </c>
      <c r="C60" s="97" t="s">
        <v>4</v>
      </c>
      <c r="D60" s="98">
        <v>35</v>
      </c>
      <c r="E60" s="99"/>
      <c r="F60" s="99"/>
    </row>
    <row r="61" spans="1:146" ht="28.5">
      <c r="A61" s="94">
        <v>6.3</v>
      </c>
      <c r="B61" s="96" t="s">
        <v>268</v>
      </c>
      <c r="C61" s="97" t="s">
        <v>4</v>
      </c>
      <c r="D61" s="98">
        <v>35</v>
      </c>
      <c r="E61" s="99"/>
      <c r="F61" s="99"/>
    </row>
    <row r="62" spans="1:146" ht="28.5">
      <c r="A62" s="94">
        <v>6.4</v>
      </c>
      <c r="B62" s="96" t="s">
        <v>223</v>
      </c>
      <c r="C62" s="97" t="s">
        <v>163</v>
      </c>
      <c r="D62" s="98">
        <v>192</v>
      </c>
      <c r="E62" s="99"/>
      <c r="F62" s="99"/>
    </row>
    <row r="63" spans="1:146" ht="28.5">
      <c r="A63" s="148">
        <v>6.5</v>
      </c>
      <c r="B63" s="96" t="s">
        <v>1682</v>
      </c>
      <c r="C63" s="97" t="s">
        <v>163</v>
      </c>
      <c r="D63" s="98">
        <v>534</v>
      </c>
      <c r="E63" s="99"/>
      <c r="F63" s="99"/>
    </row>
    <row r="64" spans="1:146" ht="28.5">
      <c r="A64" s="94">
        <v>6.6</v>
      </c>
      <c r="B64" s="96" t="s">
        <v>224</v>
      </c>
      <c r="C64" s="97" t="s">
        <v>163</v>
      </c>
      <c r="D64" s="98">
        <v>74</v>
      </c>
      <c r="E64" s="99"/>
      <c r="F64" s="99"/>
    </row>
    <row r="65" spans="1:146" ht="28.5">
      <c r="A65" s="94">
        <v>6.7</v>
      </c>
      <c r="B65" s="96" t="s">
        <v>818</v>
      </c>
      <c r="C65" s="97" t="s">
        <v>163</v>
      </c>
      <c r="D65" s="98">
        <v>24</v>
      </c>
      <c r="E65" s="99"/>
      <c r="F65" s="99"/>
    </row>
    <row r="66" spans="1:146" ht="28.5">
      <c r="A66" s="94">
        <v>6.8</v>
      </c>
      <c r="B66" s="96" t="s">
        <v>272</v>
      </c>
      <c r="C66" s="97" t="s">
        <v>4</v>
      </c>
      <c r="D66" s="98">
        <v>140</v>
      </c>
      <c r="E66" s="99"/>
      <c r="F66" s="99"/>
    </row>
    <row r="67" spans="1:146" ht="28.5">
      <c r="A67" s="171">
        <v>6.9</v>
      </c>
      <c r="B67" s="96" t="s">
        <v>269</v>
      </c>
      <c r="C67" s="97" t="s">
        <v>4</v>
      </c>
      <c r="D67" s="98">
        <v>35</v>
      </c>
      <c r="E67" s="99"/>
      <c r="F67" s="99"/>
    </row>
    <row r="68" spans="1:146" ht="28.5">
      <c r="A68" s="157">
        <v>6.1</v>
      </c>
      <c r="B68" s="96" t="s">
        <v>237</v>
      </c>
      <c r="C68" s="97" t="s">
        <v>163</v>
      </c>
      <c r="D68" s="98">
        <v>348</v>
      </c>
      <c r="E68" s="99"/>
      <c r="F68" s="99"/>
    </row>
    <row r="69" spans="1:146" ht="28.5">
      <c r="A69" s="94">
        <v>6.11</v>
      </c>
      <c r="B69" s="96" t="s">
        <v>238</v>
      </c>
      <c r="C69" s="97" t="s">
        <v>163</v>
      </c>
      <c r="D69" s="98">
        <v>46</v>
      </c>
      <c r="E69" s="99"/>
      <c r="F69" s="99"/>
    </row>
    <row r="70" spans="1:146" ht="28.5">
      <c r="A70" s="94">
        <v>6.12</v>
      </c>
      <c r="B70" s="96" t="s">
        <v>234</v>
      </c>
      <c r="C70" s="97" t="s">
        <v>4</v>
      </c>
      <c r="D70" s="98">
        <v>35</v>
      </c>
      <c r="E70" s="99"/>
      <c r="F70" s="99"/>
    </row>
    <row r="71" spans="1:146" ht="28.5">
      <c r="A71" s="157">
        <v>6.13</v>
      </c>
      <c r="B71" s="96" t="s">
        <v>1683</v>
      </c>
      <c r="C71" s="97" t="s">
        <v>4</v>
      </c>
      <c r="D71" s="98">
        <v>70</v>
      </c>
      <c r="E71" s="99"/>
      <c r="F71" s="99"/>
    </row>
    <row r="72" spans="1:146" ht="28.5">
      <c r="A72" s="94">
        <v>6.14</v>
      </c>
      <c r="B72" s="96" t="s">
        <v>233</v>
      </c>
      <c r="C72" s="97" t="s">
        <v>4</v>
      </c>
      <c r="D72" s="98">
        <v>35</v>
      </c>
      <c r="E72" s="99"/>
      <c r="F72" s="99"/>
    </row>
    <row r="73" spans="1:146" ht="28.5">
      <c r="A73" s="158">
        <v>6.15</v>
      </c>
      <c r="B73" s="96" t="s">
        <v>819</v>
      </c>
      <c r="C73" s="97" t="s">
        <v>4</v>
      </c>
      <c r="D73" s="98">
        <v>20</v>
      </c>
      <c r="E73" s="99"/>
      <c r="F73" s="99"/>
    </row>
    <row r="74" spans="1:146" ht="28.5">
      <c r="A74" s="158">
        <v>6.16</v>
      </c>
      <c r="B74" s="96" t="s">
        <v>820</v>
      </c>
      <c r="C74" s="97" t="s">
        <v>4</v>
      </c>
      <c r="D74" s="98">
        <v>8</v>
      </c>
      <c r="E74" s="99"/>
      <c r="F74" s="99"/>
    </row>
    <row r="75" spans="1:146" ht="28.5">
      <c r="A75" s="94">
        <v>6.17</v>
      </c>
      <c r="B75" s="96" t="s">
        <v>821</v>
      </c>
      <c r="C75" s="97" t="s">
        <v>4</v>
      </c>
      <c r="D75" s="98">
        <v>35</v>
      </c>
      <c r="E75" s="99"/>
      <c r="F75" s="99"/>
    </row>
    <row r="76" spans="1:146" ht="28.5">
      <c r="A76" s="94">
        <v>6.18</v>
      </c>
      <c r="B76" s="96" t="s">
        <v>822</v>
      </c>
      <c r="C76" s="97" t="s">
        <v>4</v>
      </c>
      <c r="D76" s="98">
        <v>2</v>
      </c>
      <c r="E76" s="99"/>
      <c r="F76" s="99"/>
    </row>
    <row r="77" spans="1:146" ht="85.5">
      <c r="A77" s="94">
        <v>6.19</v>
      </c>
      <c r="B77" s="96" t="s">
        <v>1486</v>
      </c>
      <c r="C77" s="97" t="s">
        <v>4</v>
      </c>
      <c r="D77" s="98">
        <v>35</v>
      </c>
      <c r="E77" s="99"/>
      <c r="F77" s="99"/>
    </row>
    <row r="78" spans="1:146">
      <c r="A78" s="157">
        <v>6.2</v>
      </c>
      <c r="B78" s="96" t="s">
        <v>1695</v>
      </c>
      <c r="C78" s="97" t="s">
        <v>817</v>
      </c>
      <c r="D78" s="98">
        <v>36</v>
      </c>
      <c r="E78" s="99"/>
      <c r="F78" s="99"/>
    </row>
    <row r="79" spans="1:146" s="83" customFormat="1">
      <c r="A79" s="100"/>
      <c r="B79" s="101" t="s">
        <v>1361</v>
      </c>
      <c r="C79" s="108"/>
      <c r="D79" s="102"/>
      <c r="E79" s="103"/>
      <c r="F79" s="103"/>
      <c r="G79" s="118"/>
    </row>
    <row r="80" spans="1:146" s="93" customFormat="1">
      <c r="A80" s="90">
        <v>7</v>
      </c>
      <c r="B80" s="91" t="s">
        <v>1435</v>
      </c>
      <c r="C80" s="104"/>
      <c r="D80" s="92"/>
      <c r="E80" s="106"/>
      <c r="F80" s="107"/>
      <c r="G80" s="118"/>
      <c r="H80" s="83"/>
      <c r="I80" s="83"/>
      <c r="J80" s="83"/>
      <c r="K80" s="83"/>
      <c r="L80" s="83"/>
      <c r="M80" s="83"/>
      <c r="N80" s="83"/>
      <c r="O80" s="83"/>
      <c r="P80" s="83"/>
      <c r="Q80" s="83"/>
      <c r="R80" s="83"/>
      <c r="S80" s="83"/>
      <c r="T80" s="83"/>
      <c r="U80" s="83"/>
      <c r="V80" s="83"/>
      <c r="W80" s="83"/>
      <c r="X80" s="83"/>
      <c r="Y80" s="83"/>
      <c r="Z80" s="83"/>
      <c r="AA80" s="83"/>
      <c r="AB80" s="83"/>
      <c r="AC80" s="83"/>
      <c r="AD80" s="83"/>
      <c r="AE80" s="83"/>
      <c r="AF80" s="83"/>
      <c r="AG80" s="83"/>
      <c r="AH80" s="83"/>
      <c r="AI80" s="83"/>
      <c r="AJ80" s="83"/>
      <c r="AK80" s="83"/>
      <c r="AL80" s="83"/>
      <c r="AM80" s="83"/>
      <c r="AN80" s="83"/>
      <c r="AO80" s="83"/>
      <c r="AP80" s="83"/>
      <c r="AQ80" s="83"/>
      <c r="AR80" s="83"/>
      <c r="AS80" s="83"/>
      <c r="AT80" s="83"/>
      <c r="AU80" s="83"/>
      <c r="AV80" s="83"/>
      <c r="AW80" s="83"/>
      <c r="AX80" s="83"/>
      <c r="AY80" s="83"/>
      <c r="AZ80" s="83"/>
      <c r="BA80" s="83"/>
      <c r="BB80" s="83"/>
      <c r="BC80" s="83"/>
      <c r="BD80" s="83"/>
      <c r="BE80" s="83"/>
      <c r="BF80" s="83"/>
      <c r="BG80" s="83"/>
      <c r="BH80" s="83"/>
      <c r="BI80" s="83"/>
      <c r="BJ80" s="83"/>
      <c r="BK80" s="83"/>
      <c r="BL80" s="83"/>
      <c r="BM80" s="83"/>
      <c r="BN80" s="83"/>
      <c r="BO80" s="83"/>
      <c r="BP80" s="83"/>
      <c r="BQ80" s="83"/>
      <c r="BR80" s="83"/>
      <c r="BS80" s="83"/>
      <c r="BT80" s="83"/>
      <c r="BU80" s="83"/>
      <c r="BV80" s="83"/>
      <c r="BW80" s="83"/>
      <c r="BX80" s="83"/>
      <c r="BY80" s="83"/>
      <c r="BZ80" s="83"/>
      <c r="CA80" s="83"/>
      <c r="CB80" s="83"/>
      <c r="CC80" s="83"/>
      <c r="CD80" s="83"/>
      <c r="CE80" s="83"/>
      <c r="CF80" s="83"/>
      <c r="CG80" s="83"/>
      <c r="CH80" s="83"/>
      <c r="CI80" s="83"/>
      <c r="CJ80" s="83"/>
      <c r="CK80" s="83"/>
      <c r="CL80" s="83"/>
      <c r="CM80" s="83"/>
      <c r="CN80" s="83"/>
      <c r="CO80" s="83"/>
      <c r="CP80" s="83"/>
      <c r="CQ80" s="83"/>
      <c r="CR80" s="83"/>
      <c r="CS80" s="83"/>
      <c r="CT80" s="83"/>
      <c r="CU80" s="83"/>
      <c r="CV80" s="83"/>
      <c r="CW80" s="83"/>
      <c r="CX80" s="83"/>
      <c r="CY80" s="83"/>
      <c r="CZ80" s="83"/>
      <c r="DA80" s="83"/>
      <c r="DB80" s="83"/>
      <c r="DC80" s="83"/>
      <c r="DD80" s="83"/>
      <c r="DE80" s="83"/>
      <c r="DF80" s="83"/>
      <c r="DG80" s="83"/>
      <c r="DH80" s="83"/>
      <c r="DI80" s="83"/>
      <c r="DJ80" s="83"/>
      <c r="DK80" s="83"/>
      <c r="DL80" s="83"/>
      <c r="DM80" s="83"/>
      <c r="DN80" s="83"/>
      <c r="DO80" s="83"/>
      <c r="DP80" s="83"/>
      <c r="DQ80" s="83"/>
      <c r="DR80" s="83"/>
      <c r="DS80" s="83"/>
      <c r="DT80" s="83"/>
      <c r="DU80" s="83"/>
      <c r="DV80" s="83"/>
      <c r="DW80" s="83"/>
      <c r="DX80" s="83"/>
      <c r="DY80" s="83"/>
      <c r="DZ80" s="83"/>
      <c r="EA80" s="83"/>
      <c r="EB80" s="83"/>
      <c r="EC80" s="83"/>
      <c r="ED80" s="83"/>
      <c r="EE80" s="83"/>
      <c r="EF80" s="83"/>
      <c r="EG80" s="83"/>
      <c r="EH80" s="83"/>
      <c r="EI80" s="83"/>
      <c r="EJ80" s="83"/>
      <c r="EK80" s="83"/>
      <c r="EL80" s="83"/>
      <c r="EM80" s="83"/>
      <c r="EN80" s="83"/>
      <c r="EO80" s="83"/>
      <c r="EP80" s="83"/>
    </row>
    <row r="81" spans="1:6" ht="42.75">
      <c r="A81" s="94">
        <v>7.1</v>
      </c>
      <c r="B81" s="96" t="s">
        <v>1388</v>
      </c>
      <c r="C81" s="97" t="s">
        <v>163</v>
      </c>
      <c r="D81" s="98">
        <v>908</v>
      </c>
      <c r="E81" s="99"/>
      <c r="F81" s="99"/>
    </row>
    <row r="82" spans="1:6" ht="28.5">
      <c r="A82" s="94">
        <v>7.2</v>
      </c>
      <c r="B82" s="96" t="s">
        <v>823</v>
      </c>
      <c r="C82" s="97" t="s">
        <v>4</v>
      </c>
      <c r="D82" s="98">
        <v>70</v>
      </c>
      <c r="E82" s="99"/>
      <c r="F82" s="99"/>
    </row>
    <row r="83" spans="1:6" ht="28.5">
      <c r="A83" s="94">
        <v>7.3</v>
      </c>
      <c r="B83" s="96" t="s">
        <v>824</v>
      </c>
      <c r="C83" s="97" t="s">
        <v>4</v>
      </c>
      <c r="D83" s="98">
        <v>70</v>
      </c>
      <c r="E83" s="99"/>
      <c r="F83" s="99"/>
    </row>
    <row r="84" spans="1:6">
      <c r="A84" s="94">
        <v>7.4</v>
      </c>
      <c r="B84" s="96" t="s">
        <v>1658</v>
      </c>
      <c r="C84" s="97" t="s">
        <v>4</v>
      </c>
      <c r="D84" s="98">
        <v>70</v>
      </c>
      <c r="E84" s="99"/>
      <c r="F84" s="99"/>
    </row>
    <row r="85" spans="1:6">
      <c r="A85" s="94">
        <v>7.5</v>
      </c>
      <c r="B85" s="96" t="s">
        <v>825</v>
      </c>
      <c r="C85" s="97" t="s">
        <v>4</v>
      </c>
      <c r="D85" s="98">
        <v>70</v>
      </c>
      <c r="E85" s="99"/>
      <c r="F85" s="99"/>
    </row>
    <row r="86" spans="1:6" ht="28.5">
      <c r="A86" s="94">
        <v>7.6</v>
      </c>
      <c r="B86" s="96" t="s">
        <v>826</v>
      </c>
      <c r="C86" s="97" t="s">
        <v>4</v>
      </c>
      <c r="D86" s="98">
        <v>35</v>
      </c>
      <c r="E86" s="99"/>
      <c r="F86" s="99"/>
    </row>
    <row r="87" spans="1:6" ht="28.5">
      <c r="A87" s="94">
        <v>7.7</v>
      </c>
      <c r="B87" s="96" t="s">
        <v>827</v>
      </c>
      <c r="C87" s="97" t="s">
        <v>4</v>
      </c>
      <c r="D87" s="98">
        <v>35</v>
      </c>
      <c r="E87" s="99"/>
      <c r="F87" s="99"/>
    </row>
    <row r="88" spans="1:6" ht="28.5">
      <c r="A88" s="94">
        <v>7.8</v>
      </c>
      <c r="B88" s="96" t="s">
        <v>1684</v>
      </c>
      <c r="C88" s="97" t="s">
        <v>4</v>
      </c>
      <c r="D88" s="98">
        <v>70</v>
      </c>
      <c r="E88" s="99"/>
      <c r="F88" s="99"/>
    </row>
    <row r="89" spans="1:6" ht="28.5">
      <c r="A89" s="94">
        <v>7.9</v>
      </c>
      <c r="B89" s="96" t="s">
        <v>828</v>
      </c>
      <c r="C89" s="97" t="s">
        <v>4</v>
      </c>
      <c r="D89" s="98">
        <v>35</v>
      </c>
      <c r="E89" s="99"/>
      <c r="F89" s="99"/>
    </row>
    <row r="90" spans="1:6" ht="28.5">
      <c r="A90" s="157">
        <v>7.1</v>
      </c>
      <c r="B90" s="96" t="s">
        <v>225</v>
      </c>
      <c r="C90" s="97" t="s">
        <v>163</v>
      </c>
      <c r="D90" s="98">
        <v>98</v>
      </c>
      <c r="E90" s="99"/>
      <c r="F90" s="99"/>
    </row>
    <row r="91" spans="1:6" ht="28.5">
      <c r="A91" s="94">
        <v>7.11</v>
      </c>
      <c r="B91" s="96" t="s">
        <v>226</v>
      </c>
      <c r="C91" s="97" t="s">
        <v>163</v>
      </c>
      <c r="D91" s="98">
        <v>190</v>
      </c>
      <c r="E91" s="99"/>
      <c r="F91" s="99"/>
    </row>
    <row r="92" spans="1:6" ht="28.5">
      <c r="A92" s="94">
        <v>7.12</v>
      </c>
      <c r="B92" s="96" t="s">
        <v>227</v>
      </c>
      <c r="C92" s="97" t="s">
        <v>163</v>
      </c>
      <c r="D92" s="98">
        <v>74</v>
      </c>
      <c r="E92" s="99"/>
      <c r="F92" s="99"/>
    </row>
    <row r="93" spans="1:6" ht="28.5">
      <c r="A93" s="157">
        <v>7.13</v>
      </c>
      <c r="B93" s="96" t="s">
        <v>1247</v>
      </c>
      <c r="C93" s="97" t="s">
        <v>163</v>
      </c>
      <c r="D93" s="98">
        <v>178</v>
      </c>
      <c r="E93" s="99"/>
      <c r="F93" s="99"/>
    </row>
    <row r="94" spans="1:6" ht="42.75">
      <c r="A94" s="94">
        <v>7.14</v>
      </c>
      <c r="B94" s="190" t="s">
        <v>829</v>
      </c>
      <c r="C94" s="191" t="s">
        <v>163</v>
      </c>
      <c r="D94" s="153">
        <v>64</v>
      </c>
      <c r="E94" s="154"/>
      <c r="F94" s="99"/>
    </row>
    <row r="95" spans="1:6">
      <c r="A95" s="94">
        <v>7.15</v>
      </c>
      <c r="B95" s="96" t="s">
        <v>228</v>
      </c>
      <c r="C95" s="97" t="s">
        <v>163</v>
      </c>
      <c r="D95" s="98">
        <v>146</v>
      </c>
      <c r="E95" s="99"/>
      <c r="F95" s="99"/>
    </row>
    <row r="96" spans="1:6">
      <c r="A96" s="157">
        <v>7.16</v>
      </c>
      <c r="B96" s="96" t="s">
        <v>229</v>
      </c>
      <c r="C96" s="97" t="s">
        <v>163</v>
      </c>
      <c r="D96" s="126">
        <v>178</v>
      </c>
      <c r="E96" s="99"/>
      <c r="F96" s="99"/>
    </row>
    <row r="97" spans="1:146">
      <c r="A97" s="94">
        <v>7.17</v>
      </c>
      <c r="B97" s="96" t="s">
        <v>230</v>
      </c>
      <c r="C97" s="97" t="s">
        <v>163</v>
      </c>
      <c r="D97" s="98">
        <v>34</v>
      </c>
      <c r="E97" s="99"/>
      <c r="F97" s="99"/>
    </row>
    <row r="98" spans="1:146" ht="42.75">
      <c r="A98" s="94">
        <v>7.18</v>
      </c>
      <c r="B98" s="96" t="s">
        <v>235</v>
      </c>
      <c r="C98" s="97" t="s">
        <v>4</v>
      </c>
      <c r="D98" s="98">
        <v>6</v>
      </c>
      <c r="E98" s="99"/>
      <c r="F98" s="99"/>
    </row>
    <row r="99" spans="1:146" ht="42.75">
      <c r="A99" s="157">
        <v>7.19</v>
      </c>
      <c r="B99" s="96" t="s">
        <v>206</v>
      </c>
      <c r="C99" s="97" t="s">
        <v>4</v>
      </c>
      <c r="D99" s="98">
        <v>6</v>
      </c>
      <c r="E99" s="99"/>
      <c r="F99" s="99"/>
    </row>
    <row r="100" spans="1:146" ht="28.5">
      <c r="A100" s="157">
        <v>7.2</v>
      </c>
      <c r="B100" s="96" t="s">
        <v>1420</v>
      </c>
      <c r="C100" s="97" t="s">
        <v>163</v>
      </c>
      <c r="D100" s="98">
        <v>178</v>
      </c>
      <c r="E100" s="99"/>
      <c r="F100" s="99"/>
    </row>
    <row r="101" spans="1:146" s="83" customFormat="1">
      <c r="A101" s="100"/>
      <c r="B101" s="101" t="s">
        <v>1360</v>
      </c>
      <c r="C101" s="108"/>
      <c r="D101" s="102"/>
      <c r="E101" s="103"/>
      <c r="F101" s="103"/>
      <c r="G101" s="118"/>
    </row>
    <row r="102" spans="1:146" s="93" customFormat="1">
      <c r="A102" s="90">
        <v>8</v>
      </c>
      <c r="B102" s="91" t="s">
        <v>830</v>
      </c>
      <c r="C102" s="104"/>
      <c r="D102" s="92"/>
      <c r="E102" s="106"/>
      <c r="F102" s="107"/>
      <c r="G102" s="118"/>
      <c r="H102" s="83"/>
      <c r="I102" s="83"/>
      <c r="J102" s="83"/>
      <c r="K102" s="83"/>
      <c r="L102" s="83"/>
      <c r="M102" s="83"/>
      <c r="N102" s="83"/>
      <c r="O102" s="83"/>
      <c r="P102" s="83"/>
      <c r="Q102" s="83"/>
      <c r="R102" s="83"/>
      <c r="S102" s="83"/>
      <c r="T102" s="83"/>
      <c r="U102" s="83"/>
      <c r="V102" s="83"/>
      <c r="W102" s="83"/>
      <c r="X102" s="83"/>
      <c r="Y102" s="83"/>
      <c r="Z102" s="83"/>
      <c r="AA102" s="83"/>
      <c r="AB102" s="83"/>
      <c r="AC102" s="83"/>
      <c r="AD102" s="83"/>
      <c r="AE102" s="83"/>
      <c r="AF102" s="83"/>
      <c r="AG102" s="83"/>
      <c r="AH102" s="83"/>
      <c r="AI102" s="83"/>
      <c r="AJ102" s="83"/>
      <c r="AK102" s="83"/>
      <c r="AL102" s="83"/>
      <c r="AM102" s="83"/>
      <c r="AN102" s="83"/>
      <c r="AO102" s="83"/>
      <c r="AP102" s="83"/>
      <c r="AQ102" s="83"/>
      <c r="AR102" s="83"/>
      <c r="AS102" s="83"/>
      <c r="AT102" s="83"/>
      <c r="AU102" s="83"/>
      <c r="AV102" s="83"/>
      <c r="AW102" s="83"/>
      <c r="AX102" s="83"/>
      <c r="AY102" s="83"/>
      <c r="AZ102" s="83"/>
      <c r="BA102" s="83"/>
      <c r="BB102" s="83"/>
      <c r="BC102" s="83"/>
      <c r="BD102" s="83"/>
      <c r="BE102" s="83"/>
      <c r="BF102" s="83"/>
      <c r="BG102" s="83"/>
      <c r="BH102" s="83"/>
      <c r="BI102" s="83"/>
      <c r="BJ102" s="83"/>
      <c r="BK102" s="83"/>
      <c r="BL102" s="83"/>
      <c r="BM102" s="83"/>
      <c r="BN102" s="83"/>
      <c r="BO102" s="83"/>
      <c r="BP102" s="83"/>
      <c r="BQ102" s="83"/>
      <c r="BR102" s="83"/>
      <c r="BS102" s="83"/>
      <c r="BT102" s="83"/>
      <c r="BU102" s="83"/>
      <c r="BV102" s="83"/>
      <c r="BW102" s="83"/>
      <c r="BX102" s="83"/>
      <c r="BY102" s="83"/>
      <c r="BZ102" s="83"/>
      <c r="CA102" s="83"/>
      <c r="CB102" s="83"/>
      <c r="CC102" s="83"/>
      <c r="CD102" s="83"/>
      <c r="CE102" s="83"/>
      <c r="CF102" s="83"/>
      <c r="CG102" s="83"/>
      <c r="CH102" s="83"/>
      <c r="CI102" s="83"/>
      <c r="CJ102" s="83"/>
      <c r="CK102" s="83"/>
      <c r="CL102" s="83"/>
      <c r="CM102" s="83"/>
      <c r="CN102" s="83"/>
      <c r="CO102" s="83"/>
      <c r="CP102" s="83"/>
      <c r="CQ102" s="83"/>
      <c r="CR102" s="83"/>
      <c r="CS102" s="83"/>
      <c r="CT102" s="83"/>
      <c r="CU102" s="83"/>
      <c r="CV102" s="83"/>
      <c r="CW102" s="83"/>
      <c r="CX102" s="83"/>
      <c r="CY102" s="83"/>
      <c r="CZ102" s="83"/>
      <c r="DA102" s="83"/>
      <c r="DB102" s="83"/>
      <c r="DC102" s="83"/>
      <c r="DD102" s="83"/>
      <c r="DE102" s="83"/>
      <c r="DF102" s="83"/>
      <c r="DG102" s="83"/>
      <c r="DH102" s="83"/>
      <c r="DI102" s="83"/>
      <c r="DJ102" s="83"/>
      <c r="DK102" s="83"/>
      <c r="DL102" s="83"/>
      <c r="DM102" s="83"/>
      <c r="DN102" s="83"/>
      <c r="DO102" s="83"/>
      <c r="DP102" s="83"/>
      <c r="DQ102" s="83"/>
      <c r="DR102" s="83"/>
      <c r="DS102" s="83"/>
      <c r="DT102" s="83"/>
      <c r="DU102" s="83"/>
      <c r="DV102" s="83"/>
      <c r="DW102" s="83"/>
      <c r="DX102" s="83"/>
      <c r="DY102" s="83"/>
      <c r="DZ102" s="83"/>
      <c r="EA102" s="83"/>
      <c r="EB102" s="83"/>
      <c r="EC102" s="83"/>
      <c r="ED102" s="83"/>
      <c r="EE102" s="83"/>
      <c r="EF102" s="83"/>
      <c r="EG102" s="83"/>
      <c r="EH102" s="83"/>
      <c r="EI102" s="83"/>
      <c r="EJ102" s="83"/>
      <c r="EK102" s="83"/>
      <c r="EL102" s="83"/>
      <c r="EM102" s="83"/>
      <c r="EN102" s="83"/>
      <c r="EO102" s="83"/>
      <c r="EP102" s="83"/>
    </row>
    <row r="103" spans="1:146" ht="28.5">
      <c r="A103" s="94">
        <v>8.1</v>
      </c>
      <c r="B103" s="96" t="s">
        <v>832</v>
      </c>
      <c r="C103" s="97" t="s">
        <v>4</v>
      </c>
      <c r="D103" s="98">
        <v>16</v>
      </c>
      <c r="E103" s="99"/>
      <c r="F103" s="99"/>
    </row>
    <row r="104" spans="1:146" ht="28.5">
      <c r="A104" s="94">
        <v>8.1999999999999993</v>
      </c>
      <c r="B104" s="96" t="s">
        <v>833</v>
      </c>
      <c r="C104" s="97" t="s">
        <v>163</v>
      </c>
      <c r="D104" s="98">
        <v>178</v>
      </c>
      <c r="E104" s="99"/>
      <c r="F104" s="99"/>
    </row>
    <row r="105" spans="1:146">
      <c r="A105" s="94">
        <v>8.3000000000000007</v>
      </c>
      <c r="B105" s="96" t="s">
        <v>834</v>
      </c>
      <c r="C105" s="97" t="s">
        <v>163</v>
      </c>
      <c r="D105" s="98">
        <v>54</v>
      </c>
      <c r="E105" s="99"/>
      <c r="F105" s="99"/>
    </row>
    <row r="106" spans="1:146">
      <c r="A106" s="94">
        <v>8.4</v>
      </c>
      <c r="B106" s="96" t="s">
        <v>199</v>
      </c>
      <c r="C106" s="97" t="s">
        <v>4</v>
      </c>
      <c r="D106" s="98">
        <v>16</v>
      </c>
      <c r="E106" s="99"/>
      <c r="F106" s="99"/>
    </row>
    <row r="107" spans="1:146" ht="28.5">
      <c r="A107" s="94">
        <v>8.5</v>
      </c>
      <c r="B107" s="96" t="s">
        <v>1491</v>
      </c>
      <c r="C107" s="97" t="s">
        <v>163</v>
      </c>
      <c r="D107" s="98">
        <v>32</v>
      </c>
      <c r="E107" s="155"/>
      <c r="F107" s="99"/>
    </row>
    <row r="108" spans="1:146">
      <c r="A108" s="100"/>
      <c r="B108" s="101" t="s">
        <v>1359</v>
      </c>
      <c r="C108" s="108"/>
      <c r="D108" s="102"/>
      <c r="E108" s="103"/>
      <c r="F108" s="103"/>
    </row>
    <row r="109" spans="1:146" s="86" customFormat="1">
      <c r="A109" s="90">
        <v>9</v>
      </c>
      <c r="B109" s="91" t="s">
        <v>1355</v>
      </c>
      <c r="C109" s="104"/>
      <c r="D109" s="105"/>
      <c r="E109" s="106"/>
      <c r="F109" s="106"/>
      <c r="G109" s="87"/>
      <c r="H109" s="77"/>
      <c r="I109" s="77"/>
      <c r="J109" s="77"/>
      <c r="K109" s="77"/>
      <c r="L109" s="77"/>
      <c r="M109" s="77"/>
      <c r="N109" s="77"/>
      <c r="O109" s="77"/>
      <c r="P109" s="77"/>
      <c r="Q109" s="77"/>
      <c r="R109" s="77"/>
      <c r="S109" s="77"/>
      <c r="T109" s="77"/>
      <c r="U109" s="77"/>
      <c r="V109" s="77"/>
      <c r="W109" s="77"/>
      <c r="X109" s="77"/>
      <c r="Y109" s="77"/>
      <c r="Z109" s="77"/>
      <c r="AA109" s="77"/>
      <c r="AB109" s="77"/>
      <c r="AC109" s="77"/>
      <c r="AD109" s="77"/>
      <c r="AE109" s="77"/>
      <c r="AF109" s="77"/>
      <c r="AG109" s="77"/>
      <c r="AH109" s="77"/>
      <c r="AI109" s="77"/>
      <c r="AJ109" s="77"/>
      <c r="AK109" s="77"/>
      <c r="AL109" s="77"/>
      <c r="AM109" s="77"/>
      <c r="AN109" s="77"/>
      <c r="AO109" s="77"/>
      <c r="AP109" s="77"/>
      <c r="AQ109" s="77"/>
      <c r="AR109" s="77"/>
      <c r="AS109" s="77"/>
      <c r="AT109" s="77"/>
      <c r="AU109" s="77"/>
      <c r="AV109" s="77"/>
      <c r="AW109" s="77"/>
      <c r="AX109" s="77"/>
      <c r="AY109" s="77"/>
      <c r="AZ109" s="77"/>
      <c r="BA109" s="77"/>
      <c r="BB109" s="77"/>
      <c r="BC109" s="77"/>
      <c r="BD109" s="77"/>
      <c r="BE109" s="77"/>
      <c r="BF109" s="77"/>
      <c r="BG109" s="77"/>
      <c r="BH109" s="77"/>
      <c r="BI109" s="77"/>
      <c r="BJ109" s="77"/>
      <c r="BK109" s="77"/>
      <c r="BL109" s="77"/>
      <c r="BM109" s="77"/>
      <c r="BN109" s="77"/>
      <c r="BO109" s="77"/>
      <c r="BP109" s="77"/>
      <c r="BQ109" s="77"/>
      <c r="BR109" s="77"/>
      <c r="BS109" s="77"/>
      <c r="BT109" s="77"/>
      <c r="BU109" s="77"/>
      <c r="BV109" s="77"/>
      <c r="BW109" s="77"/>
      <c r="BX109" s="77"/>
      <c r="BY109" s="77"/>
      <c r="BZ109" s="77"/>
      <c r="CA109" s="77"/>
      <c r="CB109" s="77"/>
      <c r="CC109" s="77"/>
      <c r="CD109" s="77"/>
      <c r="CE109" s="77"/>
      <c r="CF109" s="77"/>
      <c r="CG109" s="77"/>
      <c r="CH109" s="77"/>
      <c r="CI109" s="77"/>
      <c r="CJ109" s="77"/>
      <c r="CK109" s="77"/>
      <c r="CL109" s="77"/>
      <c r="CM109" s="77"/>
      <c r="CN109" s="77"/>
      <c r="CO109" s="77"/>
      <c r="CP109" s="77"/>
      <c r="CQ109" s="77"/>
      <c r="CR109" s="77"/>
      <c r="CS109" s="77"/>
      <c r="CT109" s="77"/>
      <c r="CU109" s="77"/>
      <c r="CV109" s="77"/>
      <c r="CW109" s="77"/>
      <c r="CX109" s="77"/>
      <c r="CY109" s="77"/>
      <c r="CZ109" s="77"/>
      <c r="DA109" s="77"/>
      <c r="DB109" s="77"/>
      <c r="DC109" s="77"/>
      <c r="DD109" s="77"/>
      <c r="DE109" s="77"/>
      <c r="DF109" s="77"/>
      <c r="DG109" s="77"/>
      <c r="DH109" s="77"/>
      <c r="DI109" s="77"/>
      <c r="DJ109" s="77"/>
      <c r="DK109" s="77"/>
      <c r="DL109" s="77"/>
      <c r="DM109" s="77"/>
      <c r="DN109" s="77"/>
      <c r="DO109" s="77"/>
      <c r="DP109" s="77"/>
      <c r="DQ109" s="77"/>
      <c r="DR109" s="77"/>
      <c r="DS109" s="77"/>
      <c r="DT109" s="77"/>
      <c r="DU109" s="77"/>
      <c r="DV109" s="77"/>
      <c r="DW109" s="77"/>
      <c r="DX109" s="77"/>
      <c r="DY109" s="77"/>
      <c r="DZ109" s="77"/>
      <c r="EA109" s="77"/>
      <c r="EB109" s="77"/>
      <c r="EC109" s="77"/>
      <c r="ED109" s="77"/>
      <c r="EE109" s="77"/>
      <c r="EF109" s="77"/>
      <c r="EG109" s="77"/>
      <c r="EH109" s="77"/>
      <c r="EI109" s="77"/>
      <c r="EJ109" s="77"/>
      <c r="EK109" s="77"/>
      <c r="EL109" s="77"/>
      <c r="EM109" s="77"/>
      <c r="EN109" s="77"/>
      <c r="EO109" s="77"/>
      <c r="EP109" s="77"/>
    </row>
    <row r="110" spans="1:146" ht="42.75">
      <c r="A110" s="94">
        <v>9.1</v>
      </c>
      <c r="B110" s="96" t="s">
        <v>835</v>
      </c>
      <c r="C110" s="97" t="s">
        <v>163</v>
      </c>
      <c r="D110" s="98">
        <v>866</v>
      </c>
      <c r="E110" s="99"/>
      <c r="F110" s="99"/>
    </row>
    <row r="111" spans="1:146" ht="28.5">
      <c r="A111" s="94">
        <v>9.1999999999999993</v>
      </c>
      <c r="B111" s="96" t="s">
        <v>1421</v>
      </c>
      <c r="C111" s="97" t="s">
        <v>4</v>
      </c>
      <c r="D111" s="98">
        <v>35</v>
      </c>
      <c r="E111" s="99"/>
      <c r="F111" s="99"/>
    </row>
    <row r="112" spans="1:146" ht="28.5">
      <c r="A112" s="94">
        <v>9.3000000000000007</v>
      </c>
      <c r="B112" s="96" t="s">
        <v>836</v>
      </c>
      <c r="C112" s="97" t="s">
        <v>4</v>
      </c>
      <c r="D112" s="98">
        <v>35</v>
      </c>
      <c r="E112" s="99"/>
      <c r="F112" s="99"/>
    </row>
    <row r="113" spans="1:146" ht="71.25">
      <c r="A113" s="94">
        <v>9.4</v>
      </c>
      <c r="B113" s="96" t="s">
        <v>837</v>
      </c>
      <c r="C113" s="97" t="s">
        <v>163</v>
      </c>
      <c r="D113" s="98">
        <v>662</v>
      </c>
      <c r="E113" s="99"/>
      <c r="F113" s="99"/>
    </row>
    <row r="114" spans="1:146" ht="28.5">
      <c r="A114" s="94">
        <v>9.5</v>
      </c>
      <c r="B114" s="96" t="s">
        <v>1422</v>
      </c>
      <c r="C114" s="97" t="s">
        <v>163</v>
      </c>
      <c r="D114" s="98">
        <v>172</v>
      </c>
      <c r="E114" s="99"/>
      <c r="F114" s="99"/>
    </row>
    <row r="115" spans="1:146" ht="28.5">
      <c r="A115" s="94">
        <v>9.6</v>
      </c>
      <c r="B115" s="96" t="s">
        <v>148</v>
      </c>
      <c r="C115" s="97" t="s">
        <v>163</v>
      </c>
      <c r="D115" s="98">
        <v>76</v>
      </c>
      <c r="E115" s="155"/>
      <c r="F115" s="99"/>
    </row>
    <row r="116" spans="1:146" ht="28.5">
      <c r="A116" s="94">
        <v>9.6999999999999993</v>
      </c>
      <c r="B116" s="96" t="s">
        <v>1308</v>
      </c>
      <c r="C116" s="97" t="s">
        <v>4</v>
      </c>
      <c r="D116" s="98">
        <v>35</v>
      </c>
      <c r="E116" s="155"/>
      <c r="F116" s="99"/>
    </row>
    <row r="117" spans="1:146">
      <c r="A117" s="94">
        <v>9.8000000000000007</v>
      </c>
      <c r="B117" s="96" t="s">
        <v>196</v>
      </c>
      <c r="C117" s="97" t="s">
        <v>163</v>
      </c>
      <c r="D117" s="98">
        <v>662</v>
      </c>
      <c r="E117" s="99"/>
      <c r="F117" s="99"/>
    </row>
    <row r="118" spans="1:146" ht="57">
      <c r="A118" s="94">
        <v>9.9</v>
      </c>
      <c r="B118" s="96" t="s">
        <v>842</v>
      </c>
      <c r="C118" s="97" t="s">
        <v>4</v>
      </c>
      <c r="D118" s="98">
        <v>35</v>
      </c>
      <c r="E118" s="99"/>
      <c r="F118" s="99"/>
    </row>
    <row r="119" spans="1:146" ht="28.5">
      <c r="A119" s="157">
        <v>9.1</v>
      </c>
      <c r="B119" s="96" t="s">
        <v>1492</v>
      </c>
      <c r="C119" s="97" t="s">
        <v>4</v>
      </c>
      <c r="D119" s="98">
        <v>35</v>
      </c>
      <c r="E119" s="99"/>
      <c r="F119" s="99"/>
    </row>
    <row r="120" spans="1:146" s="83" customFormat="1">
      <c r="A120" s="100"/>
      <c r="B120" s="101" t="s">
        <v>1358</v>
      </c>
      <c r="C120" s="108"/>
      <c r="D120" s="102"/>
      <c r="E120" s="103"/>
      <c r="F120" s="103"/>
      <c r="G120" s="118"/>
    </row>
    <row r="121" spans="1:146" s="86" customFormat="1">
      <c r="A121" s="90">
        <v>10</v>
      </c>
      <c r="B121" s="91" t="s">
        <v>5</v>
      </c>
      <c r="C121" s="104"/>
      <c r="D121" s="105"/>
      <c r="E121" s="106"/>
      <c r="F121" s="106"/>
      <c r="G121" s="87"/>
      <c r="H121" s="77"/>
      <c r="I121" s="77"/>
      <c r="J121" s="77"/>
      <c r="K121" s="77"/>
      <c r="L121" s="77"/>
      <c r="M121" s="77"/>
      <c r="N121" s="77"/>
      <c r="O121" s="77"/>
      <c r="P121" s="77"/>
      <c r="Q121" s="77"/>
      <c r="R121" s="77"/>
      <c r="S121" s="77"/>
      <c r="T121" s="77"/>
      <c r="U121" s="77"/>
      <c r="V121" s="77"/>
      <c r="W121" s="77"/>
      <c r="X121" s="77"/>
      <c r="Y121" s="77"/>
      <c r="Z121" s="77"/>
      <c r="AA121" s="77"/>
      <c r="AB121" s="77"/>
      <c r="AC121" s="77"/>
      <c r="AD121" s="77"/>
      <c r="AE121" s="77"/>
      <c r="AF121" s="77"/>
      <c r="AG121" s="77"/>
      <c r="AH121" s="77"/>
      <c r="AI121" s="77"/>
      <c r="AJ121" s="77"/>
      <c r="AK121" s="77"/>
      <c r="AL121" s="77"/>
      <c r="AM121" s="77"/>
      <c r="AN121" s="77"/>
      <c r="AO121" s="77"/>
      <c r="AP121" s="77"/>
      <c r="AQ121" s="77"/>
      <c r="AR121" s="77"/>
      <c r="AS121" s="77"/>
      <c r="AT121" s="77"/>
      <c r="AU121" s="77"/>
      <c r="AV121" s="77"/>
      <c r="AW121" s="77"/>
      <c r="AX121" s="77"/>
      <c r="AY121" s="77"/>
      <c r="AZ121" s="77"/>
      <c r="BA121" s="77"/>
      <c r="BB121" s="77"/>
      <c r="BC121" s="77"/>
      <c r="BD121" s="77"/>
      <c r="BE121" s="77"/>
      <c r="BF121" s="77"/>
      <c r="BG121" s="77"/>
      <c r="BH121" s="77"/>
      <c r="BI121" s="77"/>
      <c r="BJ121" s="77"/>
      <c r="BK121" s="77"/>
      <c r="BL121" s="77"/>
      <c r="BM121" s="77"/>
      <c r="BN121" s="77"/>
      <c r="BO121" s="77"/>
      <c r="BP121" s="77"/>
      <c r="BQ121" s="77"/>
      <c r="BR121" s="77"/>
      <c r="BS121" s="77"/>
      <c r="BT121" s="77"/>
      <c r="BU121" s="77"/>
      <c r="BV121" s="77"/>
      <c r="BW121" s="77"/>
      <c r="BX121" s="77"/>
      <c r="BY121" s="77"/>
      <c r="BZ121" s="77"/>
      <c r="CA121" s="77"/>
      <c r="CB121" s="77"/>
      <c r="CC121" s="77"/>
      <c r="CD121" s="77"/>
      <c r="CE121" s="77"/>
      <c r="CF121" s="77"/>
      <c r="CG121" s="77"/>
      <c r="CH121" s="77"/>
      <c r="CI121" s="77"/>
      <c r="CJ121" s="77"/>
      <c r="CK121" s="77"/>
      <c r="CL121" s="77"/>
      <c r="CM121" s="77"/>
      <c r="CN121" s="77"/>
      <c r="CO121" s="77"/>
      <c r="CP121" s="77"/>
      <c r="CQ121" s="77"/>
      <c r="CR121" s="77"/>
      <c r="CS121" s="77"/>
      <c r="CT121" s="77"/>
      <c r="CU121" s="77"/>
      <c r="CV121" s="77"/>
      <c r="CW121" s="77"/>
      <c r="CX121" s="77"/>
      <c r="CY121" s="77"/>
      <c r="CZ121" s="77"/>
      <c r="DA121" s="77"/>
      <c r="DB121" s="77"/>
      <c r="DC121" s="77"/>
      <c r="DD121" s="77"/>
      <c r="DE121" s="77"/>
      <c r="DF121" s="77"/>
      <c r="DG121" s="77"/>
      <c r="DH121" s="77"/>
      <c r="DI121" s="77"/>
      <c r="DJ121" s="77"/>
      <c r="DK121" s="77"/>
      <c r="DL121" s="77"/>
      <c r="DM121" s="77"/>
      <c r="DN121" s="77"/>
      <c r="DO121" s="77"/>
      <c r="DP121" s="77"/>
      <c r="DQ121" s="77"/>
      <c r="DR121" s="77"/>
      <c r="DS121" s="77"/>
      <c r="DT121" s="77"/>
      <c r="DU121" s="77"/>
      <c r="DV121" s="77"/>
      <c r="DW121" s="77"/>
      <c r="DX121" s="77"/>
      <c r="DY121" s="77"/>
      <c r="DZ121" s="77"/>
      <c r="EA121" s="77"/>
      <c r="EB121" s="77"/>
      <c r="EC121" s="77"/>
      <c r="ED121" s="77"/>
      <c r="EE121" s="77"/>
      <c r="EF121" s="77"/>
      <c r="EG121" s="77"/>
      <c r="EH121" s="77"/>
      <c r="EI121" s="77"/>
      <c r="EJ121" s="77"/>
      <c r="EK121" s="77"/>
      <c r="EL121" s="77"/>
      <c r="EM121" s="77"/>
      <c r="EN121" s="77"/>
      <c r="EO121" s="77"/>
      <c r="EP121" s="77"/>
    </row>
    <row r="122" spans="1:146" ht="28.5">
      <c r="A122" s="94">
        <v>10.1</v>
      </c>
      <c r="B122" s="96" t="s">
        <v>844</v>
      </c>
      <c r="C122" s="97" t="s">
        <v>4</v>
      </c>
      <c r="D122" s="98">
        <v>1348</v>
      </c>
      <c r="E122" s="99"/>
      <c r="F122" s="99"/>
    </row>
    <row r="123" spans="1:146" ht="28.5">
      <c r="A123" s="94">
        <v>10.199999999999999</v>
      </c>
      <c r="B123" s="96" t="s">
        <v>845</v>
      </c>
      <c r="C123" s="97" t="s">
        <v>4</v>
      </c>
      <c r="D123" s="98">
        <v>2</v>
      </c>
      <c r="E123" s="99"/>
      <c r="F123" s="99"/>
    </row>
    <row r="124" spans="1:146" ht="28.5">
      <c r="A124" s="94">
        <v>10.3</v>
      </c>
      <c r="B124" s="96" t="s">
        <v>846</v>
      </c>
      <c r="C124" s="97" t="s">
        <v>4</v>
      </c>
      <c r="D124" s="98">
        <v>39</v>
      </c>
      <c r="E124" s="99"/>
      <c r="F124" s="99"/>
    </row>
    <row r="125" spans="1:146" ht="28.5">
      <c r="A125" s="94">
        <v>10.4</v>
      </c>
      <c r="B125" s="96" t="s">
        <v>847</v>
      </c>
      <c r="C125" s="97" t="s">
        <v>4</v>
      </c>
      <c r="D125" s="98">
        <v>267</v>
      </c>
      <c r="E125" s="99"/>
      <c r="F125" s="99"/>
    </row>
    <row r="126" spans="1:146" ht="42.75">
      <c r="A126" s="94">
        <v>10.5</v>
      </c>
      <c r="B126" s="96" t="s">
        <v>849</v>
      </c>
      <c r="C126" s="97" t="s">
        <v>4</v>
      </c>
      <c r="D126" s="98">
        <v>196</v>
      </c>
      <c r="E126" s="99"/>
      <c r="F126" s="99"/>
    </row>
    <row r="127" spans="1:146" ht="42.75">
      <c r="A127" s="94">
        <v>10.6</v>
      </c>
      <c r="B127" s="96" t="s">
        <v>850</v>
      </c>
      <c r="C127" s="97" t="s">
        <v>4</v>
      </c>
      <c r="D127" s="98">
        <v>42</v>
      </c>
      <c r="E127" s="99"/>
      <c r="F127" s="99"/>
    </row>
    <row r="128" spans="1:146" ht="42.75">
      <c r="A128" s="94">
        <v>10.7</v>
      </c>
      <c r="B128" s="96" t="s">
        <v>851</v>
      </c>
      <c r="C128" s="97" t="s">
        <v>4</v>
      </c>
      <c r="D128" s="98">
        <v>483</v>
      </c>
      <c r="E128" s="99"/>
      <c r="F128" s="99"/>
    </row>
    <row r="129" spans="1:146" ht="42.75">
      <c r="A129" s="171">
        <v>10.8</v>
      </c>
      <c r="B129" s="96" t="s">
        <v>852</v>
      </c>
      <c r="C129" s="97" t="s">
        <v>4</v>
      </c>
      <c r="D129" s="98">
        <v>35</v>
      </c>
      <c r="E129" s="99"/>
      <c r="F129" s="99"/>
    </row>
    <row r="130" spans="1:146" ht="28.5">
      <c r="A130" s="94">
        <v>10.9</v>
      </c>
      <c r="B130" s="96" t="s">
        <v>853</v>
      </c>
      <c r="C130" s="97" t="s">
        <v>4</v>
      </c>
      <c r="D130" s="98">
        <v>14</v>
      </c>
      <c r="E130" s="99"/>
      <c r="F130" s="99"/>
    </row>
    <row r="131" spans="1:146" ht="28.5">
      <c r="A131" s="157">
        <v>10.1</v>
      </c>
      <c r="B131" s="96" t="s">
        <v>854</v>
      </c>
      <c r="C131" s="97" t="s">
        <v>4</v>
      </c>
      <c r="D131" s="98">
        <v>25</v>
      </c>
      <c r="E131" s="99"/>
      <c r="F131" s="99"/>
    </row>
    <row r="132" spans="1:146" ht="42.75">
      <c r="A132" s="157">
        <v>10.11</v>
      </c>
      <c r="B132" s="96" t="s">
        <v>1309</v>
      </c>
      <c r="C132" s="97" t="s">
        <v>4</v>
      </c>
      <c r="D132" s="98">
        <v>105</v>
      </c>
      <c r="E132" s="99"/>
      <c r="F132" s="99"/>
    </row>
    <row r="133" spans="1:146" ht="42.75">
      <c r="A133" s="157">
        <v>10.119999999999999</v>
      </c>
      <c r="B133" s="96" t="s">
        <v>271</v>
      </c>
      <c r="C133" s="97" t="s">
        <v>4</v>
      </c>
      <c r="D133" s="98">
        <v>5</v>
      </c>
      <c r="E133" s="99"/>
      <c r="F133" s="99"/>
    </row>
    <row r="134" spans="1:146" ht="28.5">
      <c r="A134" s="157">
        <v>10.130000000000001</v>
      </c>
      <c r="B134" s="96" t="s">
        <v>1439</v>
      </c>
      <c r="C134" s="97" t="s">
        <v>4</v>
      </c>
      <c r="D134" s="98">
        <v>66</v>
      </c>
      <c r="E134" s="99"/>
      <c r="F134" s="99"/>
    </row>
    <row r="135" spans="1:146" s="83" customFormat="1">
      <c r="A135" s="100"/>
      <c r="B135" s="101" t="s">
        <v>121</v>
      </c>
      <c r="C135" s="108"/>
      <c r="D135" s="102"/>
      <c r="E135" s="103"/>
      <c r="F135" s="103"/>
      <c r="G135" s="118"/>
    </row>
    <row r="136" spans="1:146" s="93" customFormat="1">
      <c r="A136" s="90">
        <v>11</v>
      </c>
      <c r="B136" s="91" t="s">
        <v>119</v>
      </c>
      <c r="C136" s="90"/>
      <c r="D136" s="92"/>
      <c r="E136" s="107"/>
      <c r="F136" s="107"/>
      <c r="G136" s="118"/>
      <c r="H136" s="83"/>
      <c r="I136" s="83"/>
      <c r="J136" s="83"/>
      <c r="K136" s="83"/>
      <c r="L136" s="83"/>
      <c r="M136" s="83"/>
      <c r="N136" s="83"/>
      <c r="O136" s="83"/>
      <c r="P136" s="83"/>
      <c r="Q136" s="83"/>
      <c r="R136" s="83"/>
      <c r="S136" s="83"/>
      <c r="T136" s="83"/>
      <c r="U136" s="83"/>
      <c r="V136" s="83"/>
      <c r="W136" s="83"/>
      <c r="X136" s="83"/>
      <c r="Y136" s="83"/>
      <c r="Z136" s="83"/>
      <c r="AA136" s="83"/>
      <c r="AB136" s="83"/>
      <c r="AC136" s="83"/>
      <c r="AD136" s="83"/>
      <c r="AE136" s="83"/>
      <c r="AF136" s="83"/>
      <c r="AG136" s="83"/>
      <c r="AH136" s="83"/>
      <c r="AI136" s="83"/>
      <c r="AJ136" s="83"/>
      <c r="AK136" s="83"/>
      <c r="AL136" s="83"/>
      <c r="AM136" s="83"/>
      <c r="AN136" s="83"/>
      <c r="AO136" s="83"/>
      <c r="AP136" s="83"/>
      <c r="AQ136" s="83"/>
      <c r="AR136" s="83"/>
      <c r="AS136" s="83"/>
      <c r="AT136" s="83"/>
      <c r="AU136" s="83"/>
      <c r="AV136" s="83"/>
      <c r="AW136" s="83"/>
      <c r="AX136" s="83"/>
      <c r="AY136" s="83"/>
      <c r="AZ136" s="83"/>
      <c r="BA136" s="83"/>
      <c r="BB136" s="83"/>
      <c r="BC136" s="83"/>
      <c r="BD136" s="83"/>
      <c r="BE136" s="83"/>
      <c r="BF136" s="83"/>
      <c r="BG136" s="83"/>
      <c r="BH136" s="83"/>
      <c r="BI136" s="83"/>
      <c r="BJ136" s="83"/>
      <c r="BK136" s="83"/>
      <c r="BL136" s="83"/>
      <c r="BM136" s="83"/>
      <c r="BN136" s="83"/>
      <c r="BO136" s="83"/>
      <c r="BP136" s="83"/>
      <c r="BQ136" s="83"/>
      <c r="BR136" s="83"/>
      <c r="BS136" s="83"/>
      <c r="BT136" s="83"/>
      <c r="BU136" s="83"/>
      <c r="BV136" s="83"/>
      <c r="BW136" s="83"/>
      <c r="BX136" s="83"/>
      <c r="BY136" s="83"/>
      <c r="BZ136" s="83"/>
      <c r="CA136" s="83"/>
      <c r="CB136" s="83"/>
      <c r="CC136" s="83"/>
      <c r="CD136" s="83"/>
      <c r="CE136" s="83"/>
      <c r="CF136" s="83"/>
      <c r="CG136" s="83"/>
      <c r="CH136" s="83"/>
      <c r="CI136" s="83"/>
      <c r="CJ136" s="83"/>
      <c r="CK136" s="83"/>
      <c r="CL136" s="83"/>
      <c r="CM136" s="83"/>
      <c r="CN136" s="83"/>
      <c r="CO136" s="83"/>
      <c r="CP136" s="83"/>
      <c r="CQ136" s="83"/>
      <c r="CR136" s="83"/>
      <c r="CS136" s="83"/>
      <c r="CT136" s="83"/>
      <c r="CU136" s="83"/>
      <c r="CV136" s="83"/>
      <c r="CW136" s="83"/>
      <c r="CX136" s="83"/>
      <c r="CY136" s="83"/>
      <c r="CZ136" s="83"/>
      <c r="DA136" s="83"/>
      <c r="DB136" s="83"/>
      <c r="DC136" s="83"/>
      <c r="DD136" s="83"/>
      <c r="DE136" s="83"/>
      <c r="DF136" s="83"/>
      <c r="DG136" s="83"/>
      <c r="DH136" s="83"/>
      <c r="DI136" s="83"/>
      <c r="DJ136" s="83"/>
      <c r="DK136" s="83"/>
      <c r="DL136" s="83"/>
      <c r="DM136" s="83"/>
      <c r="DN136" s="83"/>
      <c r="DO136" s="83"/>
      <c r="DP136" s="83"/>
      <c r="DQ136" s="83"/>
      <c r="DR136" s="83"/>
      <c r="DS136" s="83"/>
      <c r="DT136" s="83"/>
      <c r="DU136" s="83"/>
      <c r="DV136" s="83"/>
      <c r="DW136" s="83"/>
      <c r="DX136" s="83"/>
      <c r="DY136" s="83"/>
      <c r="DZ136" s="83"/>
      <c r="EA136" s="83"/>
      <c r="EB136" s="83"/>
      <c r="EC136" s="83"/>
      <c r="ED136" s="83"/>
      <c r="EE136" s="83"/>
      <c r="EF136" s="83"/>
      <c r="EG136" s="83"/>
      <c r="EH136" s="83"/>
      <c r="EI136" s="83"/>
      <c r="EJ136" s="83"/>
      <c r="EK136" s="83"/>
      <c r="EL136" s="83"/>
      <c r="EM136" s="83"/>
      <c r="EN136" s="83"/>
      <c r="EO136" s="83"/>
      <c r="EP136" s="83"/>
    </row>
    <row r="137" spans="1:146" ht="42.75">
      <c r="A137" s="94">
        <v>11.1</v>
      </c>
      <c r="B137" s="96" t="s">
        <v>855</v>
      </c>
      <c r="C137" s="97" t="s">
        <v>163</v>
      </c>
      <c r="D137" s="98">
        <v>2506</v>
      </c>
      <c r="E137" s="99"/>
      <c r="F137" s="99"/>
    </row>
    <row r="138" spans="1:146" ht="28.5">
      <c r="A138" s="94">
        <v>11.2</v>
      </c>
      <c r="B138" s="96" t="s">
        <v>856</v>
      </c>
      <c r="C138" s="97" t="s">
        <v>247</v>
      </c>
      <c r="D138" s="98">
        <v>3598</v>
      </c>
      <c r="E138" s="99"/>
      <c r="F138" s="99"/>
    </row>
    <row r="139" spans="1:146" s="83" customFormat="1">
      <c r="A139" s="100"/>
      <c r="B139" s="101" t="s">
        <v>1362</v>
      </c>
      <c r="C139" s="108"/>
      <c r="D139" s="102"/>
      <c r="E139" s="103"/>
      <c r="F139" s="103"/>
      <c r="G139" s="118"/>
    </row>
    <row r="140" spans="1:146" s="93" customFormat="1">
      <c r="A140" s="90">
        <v>12</v>
      </c>
      <c r="B140" s="91" t="s">
        <v>182</v>
      </c>
      <c r="C140" s="90"/>
      <c r="D140" s="92"/>
      <c r="E140" s="107"/>
      <c r="F140" s="107"/>
      <c r="G140" s="118"/>
      <c r="H140" s="83"/>
      <c r="I140" s="83"/>
      <c r="J140" s="83"/>
      <c r="K140" s="83"/>
      <c r="L140" s="83"/>
      <c r="M140" s="83"/>
      <c r="N140" s="83"/>
      <c r="O140" s="83"/>
      <c r="P140" s="83"/>
      <c r="Q140" s="83"/>
      <c r="R140" s="83"/>
      <c r="S140" s="83"/>
      <c r="T140" s="83"/>
      <c r="U140" s="83"/>
      <c r="V140" s="83"/>
      <c r="W140" s="83"/>
      <c r="X140" s="83"/>
      <c r="Y140" s="83"/>
      <c r="Z140" s="83"/>
      <c r="AA140" s="83"/>
      <c r="AB140" s="83"/>
      <c r="AC140" s="83"/>
      <c r="AD140" s="83"/>
      <c r="AE140" s="83"/>
      <c r="AF140" s="83"/>
      <c r="AG140" s="83"/>
      <c r="AH140" s="83"/>
      <c r="AI140" s="83"/>
      <c r="AJ140" s="83"/>
      <c r="AK140" s="83"/>
      <c r="AL140" s="83"/>
      <c r="AM140" s="83"/>
      <c r="AN140" s="83"/>
      <c r="AO140" s="83"/>
      <c r="AP140" s="83"/>
      <c r="AQ140" s="83"/>
      <c r="AR140" s="83"/>
      <c r="AS140" s="83"/>
      <c r="AT140" s="83"/>
      <c r="AU140" s="83"/>
      <c r="AV140" s="83"/>
      <c r="AW140" s="83"/>
      <c r="AX140" s="83"/>
      <c r="AY140" s="83"/>
      <c r="AZ140" s="83"/>
      <c r="BA140" s="83"/>
      <c r="BB140" s="83"/>
      <c r="BC140" s="83"/>
      <c r="BD140" s="83"/>
      <c r="BE140" s="83"/>
      <c r="BF140" s="83"/>
      <c r="BG140" s="83"/>
      <c r="BH140" s="83"/>
      <c r="BI140" s="83"/>
      <c r="BJ140" s="83"/>
      <c r="BK140" s="83"/>
      <c r="BL140" s="83"/>
      <c r="BM140" s="83"/>
      <c r="BN140" s="83"/>
      <c r="BO140" s="83"/>
      <c r="BP140" s="83"/>
      <c r="BQ140" s="83"/>
      <c r="BR140" s="83"/>
      <c r="BS140" s="83"/>
      <c r="BT140" s="83"/>
      <c r="BU140" s="83"/>
      <c r="BV140" s="83"/>
      <c r="BW140" s="83"/>
      <c r="BX140" s="83"/>
      <c r="BY140" s="83"/>
      <c r="BZ140" s="83"/>
      <c r="CA140" s="83"/>
      <c r="CB140" s="83"/>
      <c r="CC140" s="83"/>
      <c r="CD140" s="83"/>
      <c r="CE140" s="83"/>
      <c r="CF140" s="83"/>
      <c r="CG140" s="83"/>
      <c r="CH140" s="83"/>
      <c r="CI140" s="83"/>
      <c r="CJ140" s="83"/>
      <c r="CK140" s="83"/>
      <c r="CL140" s="83"/>
      <c r="CM140" s="83"/>
      <c r="CN140" s="83"/>
      <c r="CO140" s="83"/>
      <c r="CP140" s="83"/>
      <c r="CQ140" s="83"/>
      <c r="CR140" s="83"/>
      <c r="CS140" s="83"/>
      <c r="CT140" s="83"/>
      <c r="CU140" s="83"/>
      <c r="CV140" s="83"/>
      <c r="CW140" s="83"/>
      <c r="CX140" s="83"/>
      <c r="CY140" s="83"/>
      <c r="CZ140" s="83"/>
      <c r="DA140" s="83"/>
      <c r="DB140" s="83"/>
      <c r="DC140" s="83"/>
      <c r="DD140" s="83"/>
      <c r="DE140" s="83"/>
      <c r="DF140" s="83"/>
      <c r="DG140" s="83"/>
      <c r="DH140" s="83"/>
      <c r="DI140" s="83"/>
      <c r="DJ140" s="83"/>
      <c r="DK140" s="83"/>
      <c r="DL140" s="83"/>
      <c r="DM140" s="83"/>
      <c r="DN140" s="83"/>
      <c r="DO140" s="83"/>
      <c r="DP140" s="83"/>
      <c r="DQ140" s="83"/>
      <c r="DR140" s="83"/>
      <c r="DS140" s="83"/>
      <c r="DT140" s="83"/>
      <c r="DU140" s="83"/>
      <c r="DV140" s="83"/>
      <c r="DW140" s="83"/>
      <c r="DX140" s="83"/>
      <c r="DY140" s="83"/>
      <c r="DZ140" s="83"/>
      <c r="EA140" s="83"/>
      <c r="EB140" s="83"/>
      <c r="EC140" s="83"/>
      <c r="ED140" s="83"/>
      <c r="EE140" s="83"/>
      <c r="EF140" s="83"/>
      <c r="EG140" s="83"/>
      <c r="EH140" s="83"/>
      <c r="EI140" s="83"/>
      <c r="EJ140" s="83"/>
      <c r="EK140" s="83"/>
      <c r="EL140" s="83"/>
      <c r="EM140" s="83"/>
      <c r="EN140" s="83"/>
      <c r="EO140" s="83"/>
      <c r="EP140" s="83"/>
    </row>
    <row r="141" spans="1:146" ht="28.5">
      <c r="A141" s="94">
        <v>12.1</v>
      </c>
      <c r="B141" s="96" t="s">
        <v>858</v>
      </c>
      <c r="C141" s="97" t="s">
        <v>4</v>
      </c>
      <c r="D141" s="98">
        <v>35</v>
      </c>
      <c r="E141" s="99"/>
      <c r="F141" s="99"/>
    </row>
    <row r="142" spans="1:146" ht="28.5">
      <c r="A142" s="94">
        <v>12.2</v>
      </c>
      <c r="B142" s="96" t="s">
        <v>860</v>
      </c>
      <c r="C142" s="97" t="s">
        <v>4</v>
      </c>
      <c r="D142" s="98">
        <v>1</v>
      </c>
      <c r="E142" s="99"/>
      <c r="F142" s="99"/>
    </row>
    <row r="143" spans="1:146">
      <c r="A143" s="94">
        <v>12.3</v>
      </c>
      <c r="B143" s="96" t="s">
        <v>861</v>
      </c>
      <c r="C143" s="97" t="s">
        <v>4</v>
      </c>
      <c r="D143" s="98">
        <v>1</v>
      </c>
      <c r="E143" s="99"/>
      <c r="F143" s="99"/>
    </row>
    <row r="144" spans="1:146" ht="28.5">
      <c r="A144" s="94">
        <v>12.4</v>
      </c>
      <c r="B144" s="96" t="s">
        <v>1444</v>
      </c>
      <c r="C144" s="97" t="s">
        <v>4</v>
      </c>
      <c r="D144" s="98">
        <v>1</v>
      </c>
      <c r="E144" s="99"/>
      <c r="F144" s="99"/>
    </row>
    <row r="145" spans="1:146" ht="28.5">
      <c r="A145" s="94">
        <v>12.5</v>
      </c>
      <c r="B145" s="96" t="s">
        <v>863</v>
      </c>
      <c r="C145" s="97" t="s">
        <v>4</v>
      </c>
      <c r="D145" s="98">
        <v>1</v>
      </c>
      <c r="E145" s="99"/>
      <c r="F145" s="99"/>
    </row>
    <row r="146" spans="1:146" ht="28.5">
      <c r="A146" s="94">
        <v>12.6</v>
      </c>
      <c r="B146" s="96" t="s">
        <v>1690</v>
      </c>
      <c r="C146" s="97" t="s">
        <v>4</v>
      </c>
      <c r="D146" s="98">
        <v>1</v>
      </c>
      <c r="E146" s="99"/>
      <c r="F146" s="99"/>
    </row>
    <row r="147" spans="1:146" ht="28.5">
      <c r="A147" s="94">
        <v>12.7</v>
      </c>
      <c r="B147" s="96" t="s">
        <v>1417</v>
      </c>
      <c r="C147" s="97" t="s">
        <v>4</v>
      </c>
      <c r="D147" s="98">
        <v>1</v>
      </c>
      <c r="E147" s="99"/>
      <c r="F147" s="99"/>
    </row>
    <row r="148" spans="1:146">
      <c r="A148" s="94">
        <v>12.8</v>
      </c>
      <c r="B148" s="96" t="s">
        <v>859</v>
      </c>
      <c r="C148" s="97" t="s">
        <v>4</v>
      </c>
      <c r="D148" s="98">
        <v>1</v>
      </c>
      <c r="E148" s="99"/>
      <c r="F148" s="99"/>
    </row>
    <row r="149" spans="1:146" s="83" customFormat="1">
      <c r="A149" s="100"/>
      <c r="B149" s="101" t="s">
        <v>1363</v>
      </c>
      <c r="C149" s="108"/>
      <c r="D149" s="102"/>
      <c r="E149" s="103"/>
      <c r="F149" s="103"/>
      <c r="G149" s="118"/>
    </row>
    <row r="150" spans="1:146" s="93" customFormat="1">
      <c r="A150" s="90">
        <v>13</v>
      </c>
      <c r="B150" s="91" t="s">
        <v>669</v>
      </c>
      <c r="C150" s="90"/>
      <c r="D150" s="92"/>
      <c r="E150" s="107"/>
      <c r="F150" s="107"/>
      <c r="G150" s="118"/>
      <c r="H150" s="83"/>
      <c r="I150" s="83"/>
      <c r="J150" s="83"/>
      <c r="K150" s="83"/>
      <c r="L150" s="83"/>
      <c r="M150" s="83"/>
      <c r="N150" s="83"/>
      <c r="O150" s="83"/>
      <c r="P150" s="83"/>
      <c r="Q150" s="83"/>
      <c r="R150" s="83"/>
      <c r="S150" s="83"/>
      <c r="T150" s="83"/>
      <c r="U150" s="83"/>
      <c r="V150" s="83"/>
      <c r="W150" s="83"/>
      <c r="X150" s="83"/>
      <c r="Y150" s="83"/>
      <c r="Z150" s="83"/>
      <c r="AA150" s="83"/>
      <c r="AB150" s="83"/>
      <c r="AC150" s="83"/>
      <c r="AD150" s="83"/>
      <c r="AE150" s="83"/>
      <c r="AF150" s="83"/>
      <c r="AG150" s="83"/>
      <c r="AH150" s="83"/>
      <c r="AI150" s="83"/>
      <c r="AJ150" s="83"/>
      <c r="AK150" s="83"/>
      <c r="AL150" s="83"/>
      <c r="AM150" s="83"/>
      <c r="AN150" s="83"/>
      <c r="AO150" s="83"/>
      <c r="AP150" s="83"/>
      <c r="AQ150" s="83"/>
      <c r="AR150" s="83"/>
      <c r="AS150" s="83"/>
      <c r="AT150" s="83"/>
      <c r="AU150" s="83"/>
      <c r="AV150" s="83"/>
      <c r="AW150" s="83"/>
      <c r="AX150" s="83"/>
      <c r="AY150" s="83"/>
      <c r="AZ150" s="83"/>
      <c r="BA150" s="83"/>
      <c r="BB150" s="83"/>
      <c r="BC150" s="83"/>
      <c r="BD150" s="83"/>
      <c r="BE150" s="83"/>
      <c r="BF150" s="83"/>
      <c r="BG150" s="83"/>
      <c r="BH150" s="83"/>
      <c r="BI150" s="83"/>
      <c r="BJ150" s="83"/>
      <c r="BK150" s="83"/>
      <c r="BL150" s="83"/>
      <c r="BM150" s="83"/>
      <c r="BN150" s="83"/>
      <c r="BO150" s="83"/>
      <c r="BP150" s="83"/>
      <c r="BQ150" s="83"/>
      <c r="BR150" s="83"/>
      <c r="BS150" s="83"/>
      <c r="BT150" s="83"/>
      <c r="BU150" s="83"/>
      <c r="BV150" s="83"/>
      <c r="BW150" s="83"/>
      <c r="BX150" s="83"/>
      <c r="BY150" s="83"/>
      <c r="BZ150" s="83"/>
      <c r="CA150" s="83"/>
      <c r="CB150" s="83"/>
      <c r="CC150" s="83"/>
      <c r="CD150" s="83"/>
      <c r="CE150" s="83"/>
      <c r="CF150" s="83"/>
      <c r="CG150" s="83"/>
      <c r="CH150" s="83"/>
      <c r="CI150" s="83"/>
      <c r="CJ150" s="83"/>
      <c r="CK150" s="83"/>
      <c r="CL150" s="83"/>
      <c r="CM150" s="83"/>
      <c r="CN150" s="83"/>
      <c r="CO150" s="83"/>
      <c r="CP150" s="83"/>
      <c r="CQ150" s="83"/>
      <c r="CR150" s="83"/>
      <c r="CS150" s="83"/>
      <c r="CT150" s="83"/>
      <c r="CU150" s="83"/>
      <c r="CV150" s="83"/>
      <c r="CW150" s="83"/>
      <c r="CX150" s="83"/>
      <c r="CY150" s="83"/>
      <c r="CZ150" s="83"/>
      <c r="DA150" s="83"/>
      <c r="DB150" s="83"/>
      <c r="DC150" s="83"/>
      <c r="DD150" s="83"/>
      <c r="DE150" s="83"/>
      <c r="DF150" s="83"/>
      <c r="DG150" s="83"/>
      <c r="DH150" s="83"/>
      <c r="DI150" s="83"/>
      <c r="DJ150" s="83"/>
      <c r="DK150" s="83"/>
      <c r="DL150" s="83"/>
      <c r="DM150" s="83"/>
      <c r="DN150" s="83"/>
      <c r="DO150" s="83"/>
      <c r="DP150" s="83"/>
      <c r="DQ150" s="83"/>
      <c r="DR150" s="83"/>
      <c r="DS150" s="83"/>
      <c r="DT150" s="83"/>
      <c r="DU150" s="83"/>
      <c r="DV150" s="83"/>
      <c r="DW150" s="83"/>
      <c r="DX150" s="83"/>
      <c r="DY150" s="83"/>
      <c r="DZ150" s="83"/>
      <c r="EA150" s="83"/>
      <c r="EB150" s="83"/>
      <c r="EC150" s="83"/>
      <c r="ED150" s="83"/>
      <c r="EE150" s="83"/>
      <c r="EF150" s="83"/>
      <c r="EG150" s="83"/>
      <c r="EH150" s="83"/>
      <c r="EI150" s="83"/>
      <c r="EJ150" s="83"/>
      <c r="EK150" s="83"/>
      <c r="EL150" s="83"/>
      <c r="EM150" s="83"/>
      <c r="EN150" s="83"/>
      <c r="EO150" s="83"/>
      <c r="EP150" s="83"/>
    </row>
    <row r="151" spans="1:146" ht="28.5">
      <c r="A151" s="94">
        <v>13.1</v>
      </c>
      <c r="B151" s="96" t="s">
        <v>864</v>
      </c>
      <c r="C151" s="97" t="s">
        <v>4</v>
      </c>
      <c r="D151" s="98">
        <v>26</v>
      </c>
      <c r="E151" s="99"/>
      <c r="F151" s="99"/>
    </row>
    <row r="152" spans="1:146" ht="28.5">
      <c r="A152" s="94">
        <v>13.2</v>
      </c>
      <c r="B152" s="96" t="s">
        <v>865</v>
      </c>
      <c r="C152" s="97" t="s">
        <v>4</v>
      </c>
      <c r="D152" s="98">
        <v>183</v>
      </c>
      <c r="E152" s="99"/>
      <c r="F152" s="99"/>
    </row>
    <row r="153" spans="1:146">
      <c r="A153" s="94">
        <v>13.3</v>
      </c>
      <c r="B153" s="96" t="s">
        <v>1314</v>
      </c>
      <c r="C153" s="97" t="s">
        <v>4</v>
      </c>
      <c r="D153" s="98">
        <v>70</v>
      </c>
      <c r="E153" s="99"/>
      <c r="F153" s="99"/>
    </row>
    <row r="154" spans="1:146" ht="28.5">
      <c r="A154" s="94">
        <v>13.4</v>
      </c>
      <c r="B154" s="96" t="s">
        <v>1316</v>
      </c>
      <c r="C154" s="97" t="s">
        <v>4</v>
      </c>
      <c r="D154" s="98">
        <v>11</v>
      </c>
      <c r="E154" s="99"/>
      <c r="F154" s="99"/>
    </row>
    <row r="155" spans="1:146" ht="28.5">
      <c r="A155" s="94">
        <v>13.5</v>
      </c>
      <c r="B155" s="96" t="s">
        <v>1458</v>
      </c>
      <c r="C155" s="97" t="s">
        <v>4</v>
      </c>
      <c r="D155" s="98">
        <v>15</v>
      </c>
      <c r="E155" s="99"/>
      <c r="F155" s="99"/>
    </row>
    <row r="156" spans="1:146">
      <c r="A156" s="94">
        <v>13.6</v>
      </c>
      <c r="B156" s="96" t="s">
        <v>1460</v>
      </c>
      <c r="C156" s="97" t="s">
        <v>4</v>
      </c>
      <c r="D156" s="98">
        <v>26</v>
      </c>
      <c r="E156" s="99"/>
      <c r="F156" s="99"/>
    </row>
    <row r="157" spans="1:146" ht="42.75">
      <c r="A157" s="94">
        <v>13.7</v>
      </c>
      <c r="B157" s="96" t="s">
        <v>1461</v>
      </c>
      <c r="C157" s="97" t="s">
        <v>4</v>
      </c>
      <c r="D157" s="98">
        <v>4</v>
      </c>
      <c r="E157" s="99"/>
      <c r="F157" s="99"/>
    </row>
    <row r="158" spans="1:146" s="83" customFormat="1">
      <c r="A158" s="100"/>
      <c r="B158" s="101" t="s">
        <v>1364</v>
      </c>
      <c r="C158" s="108"/>
      <c r="D158" s="102"/>
      <c r="E158" s="103"/>
      <c r="F158" s="103"/>
      <c r="G158" s="118"/>
    </row>
    <row r="159" spans="1:146" s="93" customFormat="1">
      <c r="A159" s="90">
        <v>14</v>
      </c>
      <c r="B159" s="91" t="s">
        <v>6</v>
      </c>
      <c r="C159" s="90"/>
      <c r="D159" s="92"/>
      <c r="E159" s="107"/>
      <c r="F159" s="107"/>
      <c r="G159" s="118"/>
      <c r="H159" s="83"/>
      <c r="I159" s="83"/>
      <c r="J159" s="83"/>
      <c r="K159" s="83"/>
      <c r="L159" s="83"/>
      <c r="M159" s="83"/>
      <c r="N159" s="83"/>
      <c r="O159" s="83"/>
      <c r="P159" s="83"/>
      <c r="Q159" s="83"/>
      <c r="R159" s="83"/>
      <c r="S159" s="83"/>
      <c r="T159" s="83"/>
      <c r="U159" s="83"/>
      <c r="V159" s="83"/>
      <c r="W159" s="83"/>
      <c r="X159" s="83"/>
      <c r="Y159" s="83"/>
      <c r="Z159" s="83"/>
      <c r="AA159" s="83"/>
      <c r="AB159" s="83"/>
      <c r="AC159" s="83"/>
      <c r="AD159" s="83"/>
      <c r="AE159" s="83"/>
      <c r="AF159" s="83"/>
      <c r="AG159" s="83"/>
      <c r="AH159" s="83"/>
      <c r="AI159" s="83"/>
      <c r="AJ159" s="83"/>
      <c r="AK159" s="83"/>
      <c r="AL159" s="83"/>
      <c r="AM159" s="83"/>
      <c r="AN159" s="83"/>
      <c r="AO159" s="83"/>
      <c r="AP159" s="83"/>
      <c r="AQ159" s="83"/>
      <c r="AR159" s="83"/>
      <c r="AS159" s="83"/>
      <c r="AT159" s="83"/>
      <c r="AU159" s="83"/>
      <c r="AV159" s="83"/>
      <c r="AW159" s="83"/>
      <c r="AX159" s="83"/>
      <c r="AY159" s="83"/>
      <c r="AZ159" s="83"/>
      <c r="BA159" s="83"/>
      <c r="BB159" s="83"/>
      <c r="BC159" s="83"/>
      <c r="BD159" s="83"/>
      <c r="BE159" s="83"/>
      <c r="BF159" s="83"/>
      <c r="BG159" s="83"/>
      <c r="BH159" s="83"/>
      <c r="BI159" s="83"/>
      <c r="BJ159" s="83"/>
      <c r="BK159" s="83"/>
      <c r="BL159" s="83"/>
      <c r="BM159" s="83"/>
      <c r="BN159" s="83"/>
      <c r="BO159" s="83"/>
      <c r="BP159" s="83"/>
      <c r="BQ159" s="83"/>
      <c r="BR159" s="83"/>
      <c r="BS159" s="83"/>
      <c r="BT159" s="83"/>
      <c r="BU159" s="83"/>
      <c r="BV159" s="83"/>
      <c r="BW159" s="83"/>
      <c r="BX159" s="83"/>
      <c r="BY159" s="83"/>
      <c r="BZ159" s="83"/>
      <c r="CA159" s="83"/>
      <c r="CB159" s="83"/>
      <c r="CC159" s="83"/>
      <c r="CD159" s="83"/>
      <c r="CE159" s="83"/>
      <c r="CF159" s="83"/>
      <c r="CG159" s="83"/>
      <c r="CH159" s="83"/>
      <c r="CI159" s="83"/>
      <c r="CJ159" s="83"/>
      <c r="CK159" s="83"/>
      <c r="CL159" s="83"/>
      <c r="CM159" s="83"/>
      <c r="CN159" s="83"/>
      <c r="CO159" s="83"/>
      <c r="CP159" s="83"/>
      <c r="CQ159" s="83"/>
      <c r="CR159" s="83"/>
      <c r="CS159" s="83"/>
      <c r="CT159" s="83"/>
      <c r="CU159" s="83"/>
      <c r="CV159" s="83"/>
      <c r="CW159" s="83"/>
      <c r="CX159" s="83"/>
      <c r="CY159" s="83"/>
      <c r="CZ159" s="83"/>
      <c r="DA159" s="83"/>
      <c r="DB159" s="83"/>
      <c r="DC159" s="83"/>
      <c r="DD159" s="83"/>
      <c r="DE159" s="83"/>
      <c r="DF159" s="83"/>
      <c r="DG159" s="83"/>
      <c r="DH159" s="83"/>
      <c r="DI159" s="83"/>
      <c r="DJ159" s="83"/>
      <c r="DK159" s="83"/>
      <c r="DL159" s="83"/>
      <c r="DM159" s="83"/>
      <c r="DN159" s="83"/>
      <c r="DO159" s="83"/>
      <c r="DP159" s="83"/>
      <c r="DQ159" s="83"/>
      <c r="DR159" s="83"/>
      <c r="DS159" s="83"/>
      <c r="DT159" s="83"/>
      <c r="DU159" s="83"/>
      <c r="DV159" s="83"/>
      <c r="DW159" s="83"/>
      <c r="DX159" s="83"/>
      <c r="DY159" s="83"/>
      <c r="DZ159" s="83"/>
      <c r="EA159" s="83"/>
      <c r="EB159" s="83"/>
      <c r="EC159" s="83"/>
      <c r="ED159" s="83"/>
      <c r="EE159" s="83"/>
      <c r="EF159" s="83"/>
      <c r="EG159" s="83"/>
      <c r="EH159" s="83"/>
      <c r="EI159" s="83"/>
      <c r="EJ159" s="83"/>
      <c r="EK159" s="83"/>
      <c r="EL159" s="83"/>
      <c r="EM159" s="83"/>
      <c r="EN159" s="83"/>
      <c r="EO159" s="83"/>
      <c r="EP159" s="83"/>
    </row>
    <row r="160" spans="1:146" ht="28.5">
      <c r="A160" s="94">
        <v>14.1</v>
      </c>
      <c r="B160" s="96" t="s">
        <v>866</v>
      </c>
      <c r="C160" s="97" t="s">
        <v>163</v>
      </c>
      <c r="D160" s="98">
        <v>453</v>
      </c>
      <c r="E160" s="99"/>
      <c r="F160" s="99"/>
    </row>
    <row r="161" spans="1:146" ht="28.5">
      <c r="A161" s="94">
        <v>14.2</v>
      </c>
      <c r="B161" s="96" t="s">
        <v>1445</v>
      </c>
      <c r="C161" s="97" t="s">
        <v>163</v>
      </c>
      <c r="D161" s="98">
        <v>549</v>
      </c>
      <c r="E161" s="99"/>
      <c r="F161" s="99"/>
    </row>
    <row r="162" spans="1:146">
      <c r="A162" s="94">
        <v>14.3</v>
      </c>
      <c r="B162" s="96" t="s">
        <v>1457</v>
      </c>
      <c r="C162" s="97" t="s">
        <v>163</v>
      </c>
      <c r="D162" s="98">
        <v>35</v>
      </c>
      <c r="E162" s="99"/>
      <c r="F162" s="99"/>
    </row>
    <row r="163" spans="1:146">
      <c r="A163" s="94">
        <v>14.4</v>
      </c>
      <c r="B163" s="96" t="s">
        <v>1467</v>
      </c>
      <c r="C163" s="97" t="s">
        <v>4</v>
      </c>
      <c r="D163" s="98">
        <v>5</v>
      </c>
      <c r="E163" s="99"/>
      <c r="F163" s="99"/>
    </row>
    <row r="164" spans="1:146">
      <c r="A164" s="94">
        <v>14.5</v>
      </c>
      <c r="B164" s="96" t="s">
        <v>1469</v>
      </c>
      <c r="C164" s="97" t="s">
        <v>4</v>
      </c>
      <c r="D164" s="98">
        <v>2</v>
      </c>
      <c r="E164" s="99"/>
      <c r="F164" s="99"/>
    </row>
    <row r="165" spans="1:146" s="83" customFormat="1">
      <c r="A165" s="100"/>
      <c r="B165" s="101" t="s">
        <v>1365</v>
      </c>
      <c r="C165" s="108"/>
      <c r="D165" s="102"/>
      <c r="E165" s="103"/>
      <c r="F165" s="103"/>
      <c r="G165" s="118"/>
    </row>
    <row r="166" spans="1:146" s="93" customFormat="1">
      <c r="A166" s="90">
        <v>15</v>
      </c>
      <c r="B166" s="91" t="s">
        <v>120</v>
      </c>
      <c r="C166" s="90"/>
      <c r="D166" s="92"/>
      <c r="E166" s="107"/>
      <c r="F166" s="107"/>
      <c r="G166" s="118"/>
      <c r="H166" s="83"/>
      <c r="I166" s="83"/>
      <c r="J166" s="83"/>
      <c r="K166" s="83"/>
      <c r="L166" s="83"/>
      <c r="M166" s="83"/>
      <c r="N166" s="83"/>
      <c r="O166" s="83"/>
      <c r="P166" s="83"/>
      <c r="Q166" s="83"/>
      <c r="R166" s="83"/>
      <c r="S166" s="83"/>
      <c r="T166" s="83"/>
      <c r="U166" s="83"/>
      <c r="V166" s="83"/>
      <c r="W166" s="83"/>
      <c r="X166" s="83"/>
      <c r="Y166" s="83"/>
      <c r="Z166" s="83"/>
      <c r="AA166" s="83"/>
      <c r="AB166" s="83"/>
      <c r="AC166" s="83"/>
      <c r="AD166" s="83"/>
      <c r="AE166" s="83"/>
      <c r="AF166" s="83"/>
      <c r="AG166" s="83"/>
      <c r="AH166" s="83"/>
      <c r="AI166" s="83"/>
      <c r="AJ166" s="83"/>
      <c r="AK166" s="83"/>
      <c r="AL166" s="83"/>
      <c r="AM166" s="83"/>
      <c r="AN166" s="83"/>
      <c r="AO166" s="83"/>
      <c r="AP166" s="83"/>
      <c r="AQ166" s="83"/>
      <c r="AR166" s="83"/>
      <c r="AS166" s="83"/>
      <c r="AT166" s="83"/>
      <c r="AU166" s="83"/>
      <c r="AV166" s="83"/>
      <c r="AW166" s="83"/>
      <c r="AX166" s="83"/>
      <c r="AY166" s="83"/>
      <c r="AZ166" s="83"/>
      <c r="BA166" s="83"/>
      <c r="BB166" s="83"/>
      <c r="BC166" s="83"/>
      <c r="BD166" s="83"/>
      <c r="BE166" s="83"/>
      <c r="BF166" s="83"/>
      <c r="BG166" s="83"/>
      <c r="BH166" s="83"/>
      <c r="BI166" s="83"/>
      <c r="BJ166" s="83"/>
      <c r="BK166" s="83"/>
      <c r="BL166" s="83"/>
      <c r="BM166" s="83"/>
      <c r="BN166" s="83"/>
      <c r="BO166" s="83"/>
      <c r="BP166" s="83"/>
      <c r="BQ166" s="83"/>
      <c r="BR166" s="83"/>
      <c r="BS166" s="83"/>
      <c r="BT166" s="83"/>
      <c r="BU166" s="83"/>
      <c r="BV166" s="83"/>
      <c r="BW166" s="83"/>
      <c r="BX166" s="83"/>
      <c r="BY166" s="83"/>
      <c r="BZ166" s="83"/>
      <c r="CA166" s="83"/>
      <c r="CB166" s="83"/>
      <c r="CC166" s="83"/>
      <c r="CD166" s="83"/>
      <c r="CE166" s="83"/>
      <c r="CF166" s="83"/>
      <c r="CG166" s="83"/>
      <c r="CH166" s="83"/>
      <c r="CI166" s="83"/>
      <c r="CJ166" s="83"/>
      <c r="CK166" s="83"/>
      <c r="CL166" s="83"/>
      <c r="CM166" s="83"/>
      <c r="CN166" s="83"/>
      <c r="CO166" s="83"/>
      <c r="CP166" s="83"/>
      <c r="CQ166" s="83"/>
      <c r="CR166" s="83"/>
      <c r="CS166" s="83"/>
      <c r="CT166" s="83"/>
      <c r="CU166" s="83"/>
      <c r="CV166" s="83"/>
      <c r="CW166" s="83"/>
      <c r="CX166" s="83"/>
      <c r="CY166" s="83"/>
      <c r="CZ166" s="83"/>
      <c r="DA166" s="83"/>
      <c r="DB166" s="83"/>
      <c r="DC166" s="83"/>
      <c r="DD166" s="83"/>
      <c r="DE166" s="83"/>
      <c r="DF166" s="83"/>
      <c r="DG166" s="83"/>
      <c r="DH166" s="83"/>
      <c r="DI166" s="83"/>
      <c r="DJ166" s="83"/>
      <c r="DK166" s="83"/>
      <c r="DL166" s="83"/>
      <c r="DM166" s="83"/>
      <c r="DN166" s="83"/>
      <c r="DO166" s="83"/>
      <c r="DP166" s="83"/>
      <c r="DQ166" s="83"/>
      <c r="DR166" s="83"/>
      <c r="DS166" s="83"/>
      <c r="DT166" s="83"/>
      <c r="DU166" s="83"/>
      <c r="DV166" s="83"/>
      <c r="DW166" s="83"/>
      <c r="DX166" s="83"/>
      <c r="DY166" s="83"/>
      <c r="DZ166" s="83"/>
      <c r="EA166" s="83"/>
      <c r="EB166" s="83"/>
      <c r="EC166" s="83"/>
      <c r="ED166" s="83"/>
      <c r="EE166" s="83"/>
      <c r="EF166" s="83"/>
      <c r="EG166" s="83"/>
      <c r="EH166" s="83"/>
      <c r="EI166" s="83"/>
      <c r="EJ166" s="83"/>
      <c r="EK166" s="83"/>
      <c r="EL166" s="83"/>
      <c r="EM166" s="83"/>
      <c r="EN166" s="83"/>
      <c r="EO166" s="83"/>
      <c r="EP166" s="83"/>
    </row>
    <row r="167" spans="1:146" ht="28.5">
      <c r="A167" s="94">
        <v>15.1</v>
      </c>
      <c r="B167" s="96" t="s">
        <v>867</v>
      </c>
      <c r="C167" s="97" t="s">
        <v>4</v>
      </c>
      <c r="D167" s="98">
        <v>1</v>
      </c>
      <c r="E167" s="99"/>
      <c r="F167" s="99"/>
    </row>
    <row r="168" spans="1:146" ht="28.5">
      <c r="A168" s="94">
        <v>15.2</v>
      </c>
      <c r="B168" s="96" t="s">
        <v>284</v>
      </c>
      <c r="C168" s="97" t="s">
        <v>4</v>
      </c>
      <c r="D168" s="98">
        <v>1</v>
      </c>
      <c r="E168" s="99"/>
      <c r="F168" s="99"/>
    </row>
    <row r="169" spans="1:146" s="83" customFormat="1">
      <c r="A169" s="100"/>
      <c r="B169" s="101" t="s">
        <v>1366</v>
      </c>
      <c r="C169" s="108"/>
      <c r="D169" s="102"/>
      <c r="E169" s="103"/>
      <c r="F169" s="103"/>
      <c r="G169" s="118"/>
    </row>
    <row r="170" spans="1:146" s="93" customFormat="1">
      <c r="A170" s="90">
        <v>16</v>
      </c>
      <c r="B170" s="91" t="s">
        <v>869</v>
      </c>
      <c r="C170" s="90"/>
      <c r="D170" s="92"/>
      <c r="E170" s="107"/>
      <c r="F170" s="107"/>
      <c r="G170" s="118"/>
      <c r="H170" s="83"/>
      <c r="I170" s="83"/>
      <c r="J170" s="83"/>
      <c r="K170" s="83"/>
      <c r="L170" s="83"/>
      <c r="M170" s="83"/>
      <c r="N170" s="83"/>
      <c r="O170" s="83"/>
      <c r="P170" s="83"/>
      <c r="Q170" s="83"/>
      <c r="R170" s="83"/>
      <c r="S170" s="83"/>
      <c r="T170" s="83"/>
      <c r="U170" s="83"/>
      <c r="V170" s="83"/>
      <c r="W170" s="83"/>
      <c r="X170" s="83"/>
      <c r="Y170" s="83"/>
      <c r="Z170" s="83"/>
      <c r="AA170" s="83"/>
      <c r="AB170" s="83"/>
      <c r="AC170" s="83"/>
      <c r="AD170" s="83"/>
      <c r="AE170" s="83"/>
      <c r="AF170" s="83"/>
      <c r="AG170" s="83"/>
      <c r="AH170" s="83"/>
      <c r="AI170" s="83"/>
      <c r="AJ170" s="83"/>
      <c r="AK170" s="83"/>
      <c r="AL170" s="83"/>
      <c r="AM170" s="83"/>
      <c r="AN170" s="83"/>
      <c r="AO170" s="83"/>
      <c r="AP170" s="83"/>
      <c r="AQ170" s="83"/>
      <c r="AR170" s="83"/>
      <c r="AS170" s="83"/>
      <c r="AT170" s="83"/>
      <c r="AU170" s="83"/>
      <c r="AV170" s="83"/>
      <c r="AW170" s="83"/>
      <c r="AX170" s="83"/>
      <c r="AY170" s="83"/>
      <c r="AZ170" s="83"/>
      <c r="BA170" s="83"/>
      <c r="BB170" s="83"/>
      <c r="BC170" s="83"/>
      <c r="BD170" s="83"/>
      <c r="BE170" s="83"/>
      <c r="BF170" s="83"/>
      <c r="BG170" s="83"/>
      <c r="BH170" s="83"/>
      <c r="BI170" s="83"/>
      <c r="BJ170" s="83"/>
      <c r="BK170" s="83"/>
      <c r="BL170" s="83"/>
      <c r="BM170" s="83"/>
      <c r="BN170" s="83"/>
      <c r="BO170" s="83"/>
      <c r="BP170" s="83"/>
      <c r="BQ170" s="83"/>
      <c r="BR170" s="83"/>
      <c r="BS170" s="83"/>
      <c r="BT170" s="83"/>
      <c r="BU170" s="83"/>
      <c r="BV170" s="83"/>
      <c r="BW170" s="83"/>
      <c r="BX170" s="83"/>
      <c r="BY170" s="83"/>
      <c r="BZ170" s="83"/>
      <c r="CA170" s="83"/>
      <c r="CB170" s="83"/>
      <c r="CC170" s="83"/>
      <c r="CD170" s="83"/>
      <c r="CE170" s="83"/>
      <c r="CF170" s="83"/>
      <c r="CG170" s="83"/>
      <c r="CH170" s="83"/>
      <c r="CI170" s="83"/>
      <c r="CJ170" s="83"/>
      <c r="CK170" s="83"/>
      <c r="CL170" s="83"/>
      <c r="CM170" s="83"/>
      <c r="CN170" s="83"/>
      <c r="CO170" s="83"/>
      <c r="CP170" s="83"/>
      <c r="CQ170" s="83"/>
      <c r="CR170" s="83"/>
      <c r="CS170" s="83"/>
      <c r="CT170" s="83"/>
      <c r="CU170" s="83"/>
      <c r="CV170" s="83"/>
      <c r="CW170" s="83"/>
      <c r="CX170" s="83"/>
      <c r="CY170" s="83"/>
      <c r="CZ170" s="83"/>
      <c r="DA170" s="83"/>
      <c r="DB170" s="83"/>
      <c r="DC170" s="83"/>
      <c r="DD170" s="83"/>
      <c r="DE170" s="83"/>
      <c r="DF170" s="83"/>
      <c r="DG170" s="83"/>
      <c r="DH170" s="83"/>
      <c r="DI170" s="83"/>
      <c r="DJ170" s="83"/>
      <c r="DK170" s="83"/>
      <c r="DL170" s="83"/>
      <c r="DM170" s="83"/>
      <c r="DN170" s="83"/>
      <c r="DO170" s="83"/>
      <c r="DP170" s="83"/>
      <c r="DQ170" s="83"/>
      <c r="DR170" s="83"/>
      <c r="DS170" s="83"/>
      <c r="DT170" s="83"/>
      <c r="DU170" s="83"/>
      <c r="DV170" s="83"/>
      <c r="DW170" s="83"/>
      <c r="DX170" s="83"/>
      <c r="DY170" s="83"/>
      <c r="DZ170" s="83"/>
      <c r="EA170" s="83"/>
      <c r="EB170" s="83"/>
      <c r="EC170" s="83"/>
      <c r="ED170" s="83"/>
      <c r="EE170" s="83"/>
      <c r="EF170" s="83"/>
      <c r="EG170" s="83"/>
      <c r="EH170" s="83"/>
      <c r="EI170" s="83"/>
      <c r="EJ170" s="83"/>
      <c r="EK170" s="83"/>
      <c r="EL170" s="83"/>
      <c r="EM170" s="83"/>
      <c r="EN170" s="83"/>
      <c r="EO170" s="83"/>
      <c r="EP170" s="83"/>
    </row>
    <row r="171" spans="1:146" ht="42.75">
      <c r="A171" s="94">
        <v>16.100000000000001</v>
      </c>
      <c r="B171" s="96" t="s">
        <v>870</v>
      </c>
      <c r="C171" s="97" t="s">
        <v>4</v>
      </c>
      <c r="D171" s="98">
        <v>1</v>
      </c>
      <c r="E171" s="99"/>
      <c r="F171" s="99"/>
    </row>
    <row r="172" spans="1:146">
      <c r="A172" s="94">
        <v>16.2</v>
      </c>
      <c r="B172" s="96" t="s">
        <v>857</v>
      </c>
      <c r="C172" s="97" t="s">
        <v>163</v>
      </c>
      <c r="D172" s="98">
        <v>112</v>
      </c>
      <c r="E172" s="99"/>
      <c r="F172" s="99"/>
    </row>
    <row r="173" spans="1:146" ht="28.5">
      <c r="A173" s="94">
        <v>16.3</v>
      </c>
      <c r="B173" s="96" t="s">
        <v>1691</v>
      </c>
      <c r="C173" s="97" t="s">
        <v>4</v>
      </c>
      <c r="D173" s="98">
        <v>7</v>
      </c>
      <c r="E173" s="99"/>
      <c r="F173" s="99"/>
    </row>
    <row r="174" spans="1:146" ht="28.5">
      <c r="A174" s="94">
        <v>16.399999999999999</v>
      </c>
      <c r="B174" s="96" t="s">
        <v>871</v>
      </c>
      <c r="C174" s="97" t="s">
        <v>4</v>
      </c>
      <c r="D174" s="98">
        <v>70</v>
      </c>
      <c r="E174" s="99"/>
      <c r="F174" s="99"/>
    </row>
    <row r="175" spans="1:146">
      <c r="A175" s="94">
        <v>16.5</v>
      </c>
      <c r="B175" s="96" t="s">
        <v>872</v>
      </c>
      <c r="C175" s="97" t="s">
        <v>4</v>
      </c>
      <c r="D175" s="98">
        <v>125</v>
      </c>
      <c r="E175" s="99"/>
      <c r="F175" s="99"/>
    </row>
    <row r="176" spans="1:146" ht="28.5">
      <c r="A176" s="94">
        <v>16.600000000000001</v>
      </c>
      <c r="B176" s="96" t="s">
        <v>873</v>
      </c>
      <c r="C176" s="97" t="s">
        <v>4</v>
      </c>
      <c r="D176" s="98">
        <v>1</v>
      </c>
      <c r="E176" s="99"/>
      <c r="F176" s="99"/>
    </row>
    <row r="177" spans="1:146">
      <c r="A177" s="94">
        <v>16.7</v>
      </c>
      <c r="B177" s="96" t="s">
        <v>1475</v>
      </c>
      <c r="C177" s="97" t="s">
        <v>163</v>
      </c>
      <c r="D177" s="98">
        <v>36</v>
      </c>
      <c r="E177" s="99"/>
      <c r="F177" s="99"/>
    </row>
    <row r="178" spans="1:146">
      <c r="A178" s="94">
        <v>16.8</v>
      </c>
      <c r="B178" s="96" t="s">
        <v>1477</v>
      </c>
      <c r="C178" s="97" t="s">
        <v>163</v>
      </c>
      <c r="D178" s="98">
        <v>47</v>
      </c>
      <c r="E178" s="99"/>
      <c r="F178" s="99"/>
    </row>
    <row r="179" spans="1:146" ht="28.5">
      <c r="A179" s="94">
        <v>16.899999999999999</v>
      </c>
      <c r="B179" s="96" t="s">
        <v>1481</v>
      </c>
      <c r="C179" s="97" t="s">
        <v>4</v>
      </c>
      <c r="D179" s="98">
        <v>91</v>
      </c>
      <c r="E179" s="99"/>
      <c r="F179" s="99"/>
    </row>
    <row r="180" spans="1:146" ht="28.5">
      <c r="A180" s="157">
        <v>16.100000000000001</v>
      </c>
      <c r="B180" s="96" t="s">
        <v>1482</v>
      </c>
      <c r="C180" s="97" t="s">
        <v>4</v>
      </c>
      <c r="D180" s="98">
        <v>35</v>
      </c>
      <c r="E180" s="99"/>
      <c r="F180" s="99"/>
    </row>
    <row r="181" spans="1:146" s="83" customFormat="1">
      <c r="A181" s="100"/>
      <c r="B181" s="101" t="s">
        <v>1367</v>
      </c>
      <c r="C181" s="108"/>
      <c r="D181" s="102"/>
      <c r="E181" s="103"/>
      <c r="F181" s="103"/>
      <c r="G181" s="118"/>
    </row>
    <row r="182" spans="1:146" s="93" customFormat="1">
      <c r="A182" s="90">
        <v>17</v>
      </c>
      <c r="B182" s="91" t="s">
        <v>157</v>
      </c>
      <c r="C182" s="90"/>
      <c r="D182" s="92"/>
      <c r="E182" s="107"/>
      <c r="F182" s="107"/>
      <c r="G182" s="118"/>
      <c r="H182" s="83"/>
      <c r="I182" s="83"/>
      <c r="J182" s="83"/>
      <c r="K182" s="83"/>
      <c r="L182" s="83"/>
      <c r="M182" s="83"/>
      <c r="N182" s="83"/>
      <c r="O182" s="83"/>
      <c r="P182" s="83"/>
      <c r="Q182" s="83"/>
      <c r="R182" s="83"/>
      <c r="S182" s="83"/>
      <c r="T182" s="83"/>
      <c r="U182" s="83"/>
      <c r="V182" s="83"/>
      <c r="W182" s="83"/>
      <c r="X182" s="83"/>
      <c r="Y182" s="83"/>
      <c r="Z182" s="83"/>
      <c r="AA182" s="83"/>
      <c r="AB182" s="83"/>
      <c r="AC182" s="83"/>
      <c r="AD182" s="83"/>
      <c r="AE182" s="83"/>
      <c r="AF182" s="83"/>
      <c r="AG182" s="83"/>
      <c r="AH182" s="83"/>
      <c r="AI182" s="83"/>
      <c r="AJ182" s="83"/>
      <c r="AK182" s="83"/>
      <c r="AL182" s="83"/>
      <c r="AM182" s="83"/>
      <c r="AN182" s="83"/>
      <c r="AO182" s="83"/>
      <c r="AP182" s="83"/>
      <c r="AQ182" s="83"/>
      <c r="AR182" s="83"/>
      <c r="AS182" s="83"/>
      <c r="AT182" s="83"/>
      <c r="AU182" s="83"/>
      <c r="AV182" s="83"/>
      <c r="AW182" s="83"/>
      <c r="AX182" s="83"/>
      <c r="AY182" s="83"/>
      <c r="AZ182" s="83"/>
      <c r="BA182" s="83"/>
      <c r="BB182" s="83"/>
      <c r="BC182" s="83"/>
      <c r="BD182" s="83"/>
      <c r="BE182" s="83"/>
      <c r="BF182" s="83"/>
      <c r="BG182" s="83"/>
      <c r="BH182" s="83"/>
      <c r="BI182" s="83"/>
      <c r="BJ182" s="83"/>
      <c r="BK182" s="83"/>
      <c r="BL182" s="83"/>
      <c r="BM182" s="83"/>
      <c r="BN182" s="83"/>
      <c r="BO182" s="83"/>
      <c r="BP182" s="83"/>
      <c r="BQ182" s="83"/>
      <c r="BR182" s="83"/>
      <c r="BS182" s="83"/>
      <c r="BT182" s="83"/>
      <c r="BU182" s="83"/>
      <c r="BV182" s="83"/>
      <c r="BW182" s="83"/>
      <c r="BX182" s="83"/>
      <c r="BY182" s="83"/>
      <c r="BZ182" s="83"/>
      <c r="CA182" s="83"/>
      <c r="CB182" s="83"/>
      <c r="CC182" s="83"/>
      <c r="CD182" s="83"/>
      <c r="CE182" s="83"/>
      <c r="CF182" s="83"/>
      <c r="CG182" s="83"/>
      <c r="CH182" s="83"/>
      <c r="CI182" s="83"/>
      <c r="CJ182" s="83"/>
      <c r="CK182" s="83"/>
      <c r="CL182" s="83"/>
      <c r="CM182" s="83"/>
      <c r="CN182" s="83"/>
      <c r="CO182" s="83"/>
      <c r="CP182" s="83"/>
      <c r="CQ182" s="83"/>
      <c r="CR182" s="83"/>
      <c r="CS182" s="83"/>
      <c r="CT182" s="83"/>
      <c r="CU182" s="83"/>
      <c r="CV182" s="83"/>
      <c r="CW182" s="83"/>
      <c r="CX182" s="83"/>
      <c r="CY182" s="83"/>
      <c r="CZ182" s="83"/>
      <c r="DA182" s="83"/>
      <c r="DB182" s="83"/>
      <c r="DC182" s="83"/>
      <c r="DD182" s="83"/>
      <c r="DE182" s="83"/>
      <c r="DF182" s="83"/>
      <c r="DG182" s="83"/>
      <c r="DH182" s="83"/>
      <c r="DI182" s="83"/>
      <c r="DJ182" s="83"/>
      <c r="DK182" s="83"/>
      <c r="DL182" s="83"/>
      <c r="DM182" s="83"/>
      <c r="DN182" s="83"/>
      <c r="DO182" s="83"/>
      <c r="DP182" s="83"/>
      <c r="DQ182" s="83"/>
      <c r="DR182" s="83"/>
      <c r="DS182" s="83"/>
      <c r="DT182" s="83"/>
      <c r="DU182" s="83"/>
      <c r="DV182" s="83"/>
      <c r="DW182" s="83"/>
      <c r="DX182" s="83"/>
      <c r="DY182" s="83"/>
      <c r="DZ182" s="83"/>
      <c r="EA182" s="83"/>
      <c r="EB182" s="83"/>
      <c r="EC182" s="83"/>
      <c r="ED182" s="83"/>
      <c r="EE182" s="83"/>
      <c r="EF182" s="83"/>
      <c r="EG182" s="83"/>
      <c r="EH182" s="83"/>
      <c r="EI182" s="83"/>
      <c r="EJ182" s="83"/>
      <c r="EK182" s="83"/>
      <c r="EL182" s="83"/>
      <c r="EM182" s="83"/>
      <c r="EN182" s="83"/>
      <c r="EO182" s="83"/>
      <c r="EP182" s="83"/>
    </row>
    <row r="183" spans="1:146" ht="28.5">
      <c r="A183" s="94">
        <v>17.100000000000001</v>
      </c>
      <c r="B183" s="96" t="s">
        <v>255</v>
      </c>
      <c r="C183" s="97" t="s">
        <v>4</v>
      </c>
      <c r="D183" s="98">
        <v>13</v>
      </c>
      <c r="E183" s="99"/>
      <c r="F183" s="99"/>
    </row>
    <row r="184" spans="1:146">
      <c r="A184" s="148">
        <v>17.2</v>
      </c>
      <c r="B184" s="96" t="s">
        <v>874</v>
      </c>
      <c r="C184" s="97" t="s">
        <v>4</v>
      </c>
      <c r="D184" s="98">
        <v>35</v>
      </c>
      <c r="E184" s="99"/>
      <c r="F184" s="99"/>
    </row>
    <row r="185" spans="1:146">
      <c r="A185" s="148">
        <v>17.3</v>
      </c>
      <c r="B185" s="96" t="s">
        <v>1478</v>
      </c>
      <c r="C185" s="97" t="s">
        <v>4</v>
      </c>
      <c r="D185" s="98">
        <v>1</v>
      </c>
      <c r="E185" s="99"/>
      <c r="F185" s="99"/>
    </row>
    <row r="186" spans="1:146" s="83" customFormat="1">
      <c r="A186" s="100"/>
      <c r="B186" s="101" t="s">
        <v>266</v>
      </c>
      <c r="C186" s="108"/>
      <c r="D186" s="102"/>
      <c r="E186" s="103"/>
      <c r="F186" s="103"/>
      <c r="G186" s="118"/>
    </row>
    <row r="187" spans="1:146" s="93" customFormat="1">
      <c r="A187" s="90">
        <v>18</v>
      </c>
      <c r="B187" s="91" t="s">
        <v>1346</v>
      </c>
      <c r="C187" s="90"/>
      <c r="D187" s="92"/>
      <c r="E187" s="107"/>
      <c r="F187" s="107"/>
      <c r="G187" s="118"/>
      <c r="H187" s="83"/>
      <c r="I187" s="83"/>
      <c r="J187" s="83"/>
      <c r="K187" s="83"/>
      <c r="L187" s="83"/>
      <c r="M187" s="83"/>
      <c r="N187" s="83"/>
      <c r="O187" s="83"/>
      <c r="P187" s="83"/>
      <c r="Q187" s="83"/>
      <c r="R187" s="83"/>
      <c r="S187" s="83"/>
      <c r="T187" s="83"/>
      <c r="U187" s="83"/>
      <c r="V187" s="83"/>
      <c r="W187" s="83"/>
      <c r="X187" s="83"/>
      <c r="Y187" s="83"/>
      <c r="Z187" s="83"/>
      <c r="AA187" s="83"/>
      <c r="AB187" s="83"/>
      <c r="AC187" s="83"/>
      <c r="AD187" s="83"/>
      <c r="AE187" s="83"/>
      <c r="AF187" s="83"/>
      <c r="AG187" s="83"/>
      <c r="AH187" s="83"/>
      <c r="AI187" s="83"/>
      <c r="AJ187" s="83"/>
      <c r="AK187" s="83"/>
      <c r="AL187" s="83"/>
      <c r="AM187" s="83"/>
      <c r="AN187" s="83"/>
      <c r="AO187" s="83"/>
      <c r="AP187" s="83"/>
      <c r="AQ187" s="83"/>
      <c r="AR187" s="83"/>
      <c r="AS187" s="83"/>
      <c r="AT187" s="83"/>
      <c r="AU187" s="83"/>
      <c r="AV187" s="83"/>
      <c r="AW187" s="83"/>
      <c r="AX187" s="83"/>
      <c r="AY187" s="83"/>
      <c r="AZ187" s="83"/>
      <c r="BA187" s="83"/>
      <c r="BB187" s="83"/>
      <c r="BC187" s="83"/>
      <c r="BD187" s="83"/>
      <c r="BE187" s="83"/>
      <c r="BF187" s="83"/>
      <c r="BG187" s="83"/>
      <c r="BH187" s="83"/>
      <c r="BI187" s="83"/>
      <c r="BJ187" s="83"/>
      <c r="BK187" s="83"/>
      <c r="BL187" s="83"/>
      <c r="BM187" s="83"/>
      <c r="BN187" s="83"/>
      <c r="BO187" s="83"/>
      <c r="BP187" s="83"/>
      <c r="BQ187" s="83"/>
      <c r="BR187" s="83"/>
      <c r="BS187" s="83"/>
      <c r="BT187" s="83"/>
      <c r="BU187" s="83"/>
      <c r="BV187" s="83"/>
      <c r="BW187" s="83"/>
      <c r="BX187" s="83"/>
      <c r="BY187" s="83"/>
      <c r="BZ187" s="83"/>
      <c r="CA187" s="83"/>
      <c r="CB187" s="83"/>
      <c r="CC187" s="83"/>
      <c r="CD187" s="83"/>
      <c r="CE187" s="83"/>
      <c r="CF187" s="83"/>
      <c r="CG187" s="83"/>
      <c r="CH187" s="83"/>
      <c r="CI187" s="83"/>
      <c r="CJ187" s="83"/>
      <c r="CK187" s="83"/>
      <c r="CL187" s="83"/>
      <c r="CM187" s="83"/>
      <c r="CN187" s="83"/>
      <c r="CO187" s="83"/>
      <c r="CP187" s="83"/>
      <c r="CQ187" s="83"/>
      <c r="CR187" s="83"/>
      <c r="CS187" s="83"/>
      <c r="CT187" s="83"/>
      <c r="CU187" s="83"/>
      <c r="CV187" s="83"/>
      <c r="CW187" s="83"/>
      <c r="CX187" s="83"/>
      <c r="CY187" s="83"/>
      <c r="CZ187" s="83"/>
      <c r="DA187" s="83"/>
      <c r="DB187" s="83"/>
      <c r="DC187" s="83"/>
      <c r="DD187" s="83"/>
      <c r="DE187" s="83"/>
      <c r="DF187" s="83"/>
      <c r="DG187" s="83"/>
      <c r="DH187" s="83"/>
      <c r="DI187" s="83"/>
      <c r="DJ187" s="83"/>
      <c r="DK187" s="83"/>
      <c r="DL187" s="83"/>
      <c r="DM187" s="83"/>
      <c r="DN187" s="83"/>
      <c r="DO187" s="83"/>
      <c r="DP187" s="83"/>
      <c r="DQ187" s="83"/>
      <c r="DR187" s="83"/>
      <c r="DS187" s="83"/>
      <c r="DT187" s="83"/>
      <c r="DU187" s="83"/>
      <c r="DV187" s="83"/>
      <c r="DW187" s="83"/>
      <c r="DX187" s="83"/>
      <c r="DY187" s="83"/>
      <c r="DZ187" s="83"/>
      <c r="EA187" s="83"/>
      <c r="EB187" s="83"/>
      <c r="EC187" s="83"/>
      <c r="ED187" s="83"/>
      <c r="EE187" s="83"/>
      <c r="EF187" s="83"/>
      <c r="EG187" s="83"/>
      <c r="EH187" s="83"/>
      <c r="EI187" s="83"/>
      <c r="EJ187" s="83"/>
      <c r="EK187" s="83"/>
      <c r="EL187" s="83"/>
      <c r="EM187" s="83"/>
      <c r="EN187" s="83"/>
      <c r="EO187" s="83"/>
      <c r="EP187" s="83"/>
    </row>
    <row r="188" spans="1:146" ht="28.5">
      <c r="A188" s="94">
        <v>18.100000000000001</v>
      </c>
      <c r="B188" s="96" t="s">
        <v>875</v>
      </c>
      <c r="C188" s="97" t="s">
        <v>4</v>
      </c>
      <c r="D188" s="98">
        <v>2</v>
      </c>
      <c r="E188" s="99"/>
      <c r="F188" s="99"/>
    </row>
    <row r="189" spans="1:146">
      <c r="A189" s="94">
        <v>18.2</v>
      </c>
      <c r="B189" s="96" t="s">
        <v>877</v>
      </c>
      <c r="C189" s="97" t="s">
        <v>163</v>
      </c>
      <c r="D189" s="98">
        <v>100</v>
      </c>
      <c r="E189" s="99"/>
      <c r="F189" s="99"/>
    </row>
    <row r="190" spans="1:146" ht="85.5">
      <c r="A190" s="94">
        <v>18.3</v>
      </c>
      <c r="B190" s="96" t="s">
        <v>876</v>
      </c>
      <c r="C190" s="97" t="s">
        <v>4</v>
      </c>
      <c r="D190" s="98">
        <v>1</v>
      </c>
      <c r="E190" s="99"/>
      <c r="F190" s="99"/>
    </row>
    <row r="191" spans="1:146" ht="28.5">
      <c r="A191" s="94">
        <v>18.399999999999999</v>
      </c>
      <c r="B191" s="96" t="s">
        <v>1321</v>
      </c>
      <c r="C191" s="97" t="s">
        <v>4</v>
      </c>
      <c r="D191" s="98">
        <v>1</v>
      </c>
      <c r="E191" s="99"/>
      <c r="F191" s="99"/>
    </row>
    <row r="192" spans="1:146" ht="42.75">
      <c r="A192" s="94">
        <v>18.5</v>
      </c>
      <c r="B192" s="96" t="s">
        <v>1324</v>
      </c>
      <c r="C192" s="97" t="s">
        <v>4</v>
      </c>
      <c r="D192" s="98">
        <v>11</v>
      </c>
      <c r="E192" s="99"/>
      <c r="F192" s="99"/>
    </row>
    <row r="193" spans="1:146" s="83" customFormat="1">
      <c r="A193" s="100"/>
      <c r="B193" s="101" t="s">
        <v>1368</v>
      </c>
      <c r="C193" s="108"/>
      <c r="D193" s="102"/>
      <c r="E193" s="103"/>
      <c r="F193" s="103"/>
      <c r="G193" s="118"/>
    </row>
    <row r="194" spans="1:146" s="93" customFormat="1">
      <c r="A194" s="90">
        <v>19</v>
      </c>
      <c r="B194" s="91" t="s">
        <v>1535</v>
      </c>
      <c r="C194" s="90"/>
      <c r="D194" s="92"/>
      <c r="E194" s="107"/>
      <c r="F194" s="107"/>
      <c r="G194" s="118"/>
      <c r="H194" s="83"/>
      <c r="I194" s="83"/>
      <c r="J194" s="83"/>
      <c r="K194" s="83"/>
      <c r="L194" s="83"/>
      <c r="M194" s="83"/>
      <c r="N194" s="83"/>
      <c r="O194" s="83"/>
      <c r="P194" s="83"/>
      <c r="Q194" s="83"/>
      <c r="R194" s="83"/>
      <c r="S194" s="83"/>
      <c r="T194" s="83"/>
      <c r="U194" s="83"/>
      <c r="V194" s="83"/>
      <c r="W194" s="83"/>
      <c r="X194" s="83"/>
      <c r="Y194" s="83"/>
      <c r="Z194" s="83"/>
      <c r="AA194" s="83"/>
      <c r="AB194" s="83"/>
      <c r="AC194" s="83"/>
      <c r="AD194" s="83"/>
      <c r="AE194" s="83"/>
      <c r="AF194" s="83"/>
      <c r="AG194" s="83"/>
      <c r="AH194" s="83"/>
      <c r="AI194" s="83"/>
      <c r="AJ194" s="83"/>
      <c r="AK194" s="83"/>
      <c r="AL194" s="83"/>
      <c r="AM194" s="83"/>
      <c r="AN194" s="83"/>
      <c r="AO194" s="83"/>
      <c r="AP194" s="83"/>
      <c r="AQ194" s="83"/>
      <c r="AR194" s="83"/>
      <c r="AS194" s="83"/>
      <c r="AT194" s="83"/>
      <c r="AU194" s="83"/>
      <c r="AV194" s="83"/>
      <c r="AW194" s="83"/>
      <c r="AX194" s="83"/>
      <c r="AY194" s="83"/>
      <c r="AZ194" s="83"/>
      <c r="BA194" s="83"/>
      <c r="BB194" s="83"/>
      <c r="BC194" s="83"/>
      <c r="BD194" s="83"/>
      <c r="BE194" s="83"/>
      <c r="BF194" s="83"/>
      <c r="BG194" s="83"/>
      <c r="BH194" s="83"/>
      <c r="BI194" s="83"/>
      <c r="BJ194" s="83"/>
      <c r="BK194" s="83"/>
      <c r="BL194" s="83"/>
      <c r="BM194" s="83"/>
      <c r="BN194" s="83"/>
      <c r="BO194" s="83"/>
      <c r="BP194" s="83"/>
      <c r="BQ194" s="83"/>
      <c r="BR194" s="83"/>
      <c r="BS194" s="83"/>
      <c r="BT194" s="83"/>
      <c r="BU194" s="83"/>
      <c r="BV194" s="83"/>
      <c r="BW194" s="83"/>
      <c r="BX194" s="83"/>
      <c r="BY194" s="83"/>
      <c r="BZ194" s="83"/>
      <c r="CA194" s="83"/>
      <c r="CB194" s="83"/>
      <c r="CC194" s="83"/>
      <c r="CD194" s="83"/>
      <c r="CE194" s="83"/>
      <c r="CF194" s="83"/>
      <c r="CG194" s="83"/>
      <c r="CH194" s="83"/>
      <c r="CI194" s="83"/>
      <c r="CJ194" s="83"/>
      <c r="CK194" s="83"/>
      <c r="CL194" s="83"/>
      <c r="CM194" s="83"/>
      <c r="CN194" s="83"/>
      <c r="CO194" s="83"/>
      <c r="CP194" s="83"/>
      <c r="CQ194" s="83"/>
      <c r="CR194" s="83"/>
      <c r="CS194" s="83"/>
      <c r="CT194" s="83"/>
      <c r="CU194" s="83"/>
      <c r="CV194" s="83"/>
      <c r="CW194" s="83"/>
      <c r="CX194" s="83"/>
      <c r="CY194" s="83"/>
      <c r="CZ194" s="83"/>
      <c r="DA194" s="83"/>
      <c r="DB194" s="83"/>
      <c r="DC194" s="83"/>
      <c r="DD194" s="83"/>
      <c r="DE194" s="83"/>
      <c r="DF194" s="83"/>
      <c r="DG194" s="83"/>
      <c r="DH194" s="83"/>
      <c r="DI194" s="83"/>
      <c r="DJ194" s="83"/>
      <c r="DK194" s="83"/>
      <c r="DL194" s="83"/>
      <c r="DM194" s="83"/>
      <c r="DN194" s="83"/>
      <c r="DO194" s="83"/>
      <c r="DP194" s="83"/>
      <c r="DQ194" s="83"/>
      <c r="DR194" s="83"/>
      <c r="DS194" s="83"/>
      <c r="DT194" s="83"/>
      <c r="DU194" s="83"/>
      <c r="DV194" s="83"/>
      <c r="DW194" s="83"/>
      <c r="DX194" s="83"/>
      <c r="DY194" s="83"/>
      <c r="DZ194" s="83"/>
      <c r="EA194" s="83"/>
      <c r="EB194" s="83"/>
      <c r="EC194" s="83"/>
      <c r="ED194" s="83"/>
      <c r="EE194" s="83"/>
      <c r="EF194" s="83"/>
      <c r="EG194" s="83"/>
      <c r="EH194" s="83"/>
      <c r="EI194" s="83"/>
      <c r="EJ194" s="83"/>
      <c r="EK194" s="83"/>
      <c r="EL194" s="83"/>
      <c r="EM194" s="83"/>
      <c r="EN194" s="83"/>
      <c r="EO194" s="83"/>
      <c r="EP194" s="83"/>
    </row>
    <row r="195" spans="1:146" s="83" customFormat="1" ht="28.5">
      <c r="A195" s="148">
        <v>19.100000000000001</v>
      </c>
      <c r="B195" s="96" t="s">
        <v>1537</v>
      </c>
      <c r="C195" s="97" t="s">
        <v>817</v>
      </c>
      <c r="D195" s="98">
        <v>3</v>
      </c>
      <c r="E195" s="99"/>
      <c r="F195" s="99"/>
      <c r="G195" s="118"/>
    </row>
    <row r="196" spans="1:146" s="83" customFormat="1" ht="28.5">
      <c r="A196" s="148">
        <v>19.2</v>
      </c>
      <c r="B196" s="96" t="s">
        <v>1554</v>
      </c>
      <c r="C196" s="97" t="s">
        <v>4</v>
      </c>
      <c r="D196" s="98">
        <v>1</v>
      </c>
      <c r="E196" s="99"/>
      <c r="F196" s="99"/>
      <c r="G196" s="118"/>
    </row>
    <row r="197" spans="1:146" s="83" customFormat="1">
      <c r="A197" s="148">
        <v>19.3</v>
      </c>
      <c r="B197" s="96" t="s">
        <v>1563</v>
      </c>
      <c r="C197" s="97" t="s">
        <v>817</v>
      </c>
      <c r="D197" s="98">
        <v>1</v>
      </c>
      <c r="E197" s="99"/>
      <c r="F197" s="99"/>
      <c r="G197" s="118"/>
    </row>
    <row r="198" spans="1:146" s="83" customFormat="1" ht="28.5">
      <c r="A198" s="148">
        <v>19.399999999999999</v>
      </c>
      <c r="B198" s="96" t="s">
        <v>1565</v>
      </c>
      <c r="C198" s="97" t="s">
        <v>817</v>
      </c>
      <c r="D198" s="98">
        <v>11</v>
      </c>
      <c r="E198" s="99"/>
      <c r="F198" s="99"/>
      <c r="G198" s="118"/>
    </row>
    <row r="199" spans="1:146" s="83" customFormat="1" ht="28.5">
      <c r="A199" s="148">
        <v>19.5</v>
      </c>
      <c r="B199" s="96" t="s">
        <v>1567</v>
      </c>
      <c r="C199" s="97" t="s">
        <v>4</v>
      </c>
      <c r="D199" s="98">
        <v>8</v>
      </c>
      <c r="E199" s="99"/>
      <c r="F199" s="99"/>
      <c r="G199" s="118"/>
    </row>
    <row r="200" spans="1:146" s="83" customFormat="1" ht="28.5">
      <c r="A200" s="148">
        <v>19.600000000000001</v>
      </c>
      <c r="B200" s="96" t="s">
        <v>1568</v>
      </c>
      <c r="C200" s="97" t="s">
        <v>4</v>
      </c>
      <c r="D200" s="98">
        <v>1</v>
      </c>
      <c r="E200" s="99"/>
      <c r="F200" s="99"/>
      <c r="G200" s="118"/>
    </row>
    <row r="201" spans="1:146" s="83" customFormat="1">
      <c r="A201" s="148">
        <v>19.7</v>
      </c>
      <c r="B201" s="96" t="s">
        <v>1570</v>
      </c>
      <c r="C201" s="97" t="s">
        <v>4</v>
      </c>
      <c r="D201" s="98">
        <v>1</v>
      </c>
      <c r="E201" s="99"/>
      <c r="F201" s="99"/>
      <c r="G201" s="118"/>
    </row>
    <row r="202" spans="1:146" s="83" customFormat="1">
      <c r="A202" s="148">
        <v>19.8</v>
      </c>
      <c r="B202" s="96" t="s">
        <v>1572</v>
      </c>
      <c r="C202" s="97" t="s">
        <v>4</v>
      </c>
      <c r="D202" s="98">
        <v>1</v>
      </c>
      <c r="E202" s="99"/>
      <c r="F202" s="99"/>
      <c r="G202" s="118"/>
    </row>
    <row r="203" spans="1:146" s="83" customFormat="1">
      <c r="A203" s="148">
        <v>19.899999999999999</v>
      </c>
      <c r="B203" s="96" t="s">
        <v>1574</v>
      </c>
      <c r="C203" s="97" t="s">
        <v>163</v>
      </c>
      <c r="D203" s="98">
        <v>137</v>
      </c>
      <c r="E203" s="99"/>
      <c r="F203" s="99"/>
      <c r="G203" s="118"/>
    </row>
    <row r="204" spans="1:146" s="83" customFormat="1">
      <c r="A204" s="100"/>
      <c r="B204" s="147" t="s">
        <v>1719</v>
      </c>
      <c r="C204" s="100"/>
      <c r="D204" s="102"/>
      <c r="E204" s="103"/>
      <c r="F204" s="103"/>
      <c r="G204" s="118"/>
    </row>
    <row r="205" spans="1:146" s="93" customFormat="1">
      <c r="A205" s="90">
        <v>20</v>
      </c>
      <c r="B205" s="91" t="s">
        <v>129</v>
      </c>
      <c r="C205" s="90"/>
      <c r="D205" s="92"/>
      <c r="E205" s="107"/>
      <c r="F205" s="107"/>
      <c r="G205" s="118"/>
      <c r="H205" s="83"/>
      <c r="I205" s="83"/>
      <c r="J205" s="83"/>
      <c r="K205" s="83"/>
      <c r="L205" s="83"/>
      <c r="M205" s="83"/>
      <c r="N205" s="83"/>
      <c r="O205" s="83"/>
      <c r="P205" s="83"/>
      <c r="Q205" s="83"/>
      <c r="R205" s="83"/>
      <c r="S205" s="83"/>
      <c r="T205" s="83"/>
      <c r="U205" s="83"/>
      <c r="V205" s="83"/>
      <c r="W205" s="83"/>
      <c r="X205" s="83"/>
      <c r="Y205" s="83"/>
      <c r="Z205" s="83"/>
      <c r="AA205" s="83"/>
      <c r="AB205" s="83"/>
      <c r="AC205" s="83"/>
      <c r="AD205" s="83"/>
      <c r="AE205" s="83"/>
      <c r="AF205" s="83"/>
      <c r="AG205" s="83"/>
      <c r="AH205" s="83"/>
      <c r="AI205" s="83"/>
      <c r="AJ205" s="83"/>
      <c r="AK205" s="83"/>
      <c r="AL205" s="83"/>
      <c r="AM205" s="83"/>
      <c r="AN205" s="83"/>
      <c r="AO205" s="83"/>
      <c r="AP205" s="83"/>
      <c r="AQ205" s="83"/>
      <c r="AR205" s="83"/>
      <c r="AS205" s="83"/>
      <c r="AT205" s="83"/>
      <c r="AU205" s="83"/>
      <c r="AV205" s="83"/>
      <c r="AW205" s="83"/>
      <c r="AX205" s="83"/>
      <c r="AY205" s="83"/>
      <c r="AZ205" s="83"/>
      <c r="BA205" s="83"/>
      <c r="BB205" s="83"/>
      <c r="BC205" s="83"/>
      <c r="BD205" s="83"/>
      <c r="BE205" s="83"/>
      <c r="BF205" s="83"/>
      <c r="BG205" s="83"/>
      <c r="BH205" s="83"/>
      <c r="BI205" s="83"/>
      <c r="BJ205" s="83"/>
      <c r="BK205" s="83"/>
      <c r="BL205" s="83"/>
      <c r="BM205" s="83"/>
      <c r="BN205" s="83"/>
      <c r="BO205" s="83"/>
      <c r="BP205" s="83"/>
      <c r="BQ205" s="83"/>
      <c r="BR205" s="83"/>
      <c r="BS205" s="83"/>
      <c r="BT205" s="83"/>
      <c r="BU205" s="83"/>
      <c r="BV205" s="83"/>
      <c r="BW205" s="83"/>
      <c r="BX205" s="83"/>
      <c r="BY205" s="83"/>
      <c r="BZ205" s="83"/>
      <c r="CA205" s="83"/>
      <c r="CB205" s="83"/>
      <c r="CC205" s="83"/>
      <c r="CD205" s="83"/>
      <c r="CE205" s="83"/>
      <c r="CF205" s="83"/>
      <c r="CG205" s="83"/>
      <c r="CH205" s="83"/>
      <c r="CI205" s="83"/>
      <c r="CJ205" s="83"/>
      <c r="CK205" s="83"/>
      <c r="CL205" s="83"/>
      <c r="CM205" s="83"/>
      <c r="CN205" s="83"/>
      <c r="CO205" s="83"/>
      <c r="CP205" s="83"/>
      <c r="CQ205" s="83"/>
      <c r="CR205" s="83"/>
      <c r="CS205" s="83"/>
      <c r="CT205" s="83"/>
      <c r="CU205" s="83"/>
      <c r="CV205" s="83"/>
      <c r="CW205" s="83"/>
      <c r="CX205" s="83"/>
      <c r="CY205" s="83"/>
      <c r="CZ205" s="83"/>
      <c r="DA205" s="83"/>
      <c r="DB205" s="83"/>
      <c r="DC205" s="83"/>
      <c r="DD205" s="83"/>
      <c r="DE205" s="83"/>
      <c r="DF205" s="83"/>
      <c r="DG205" s="83"/>
      <c r="DH205" s="83"/>
      <c r="DI205" s="83"/>
      <c r="DJ205" s="83"/>
      <c r="DK205" s="83"/>
      <c r="DL205" s="83"/>
      <c r="DM205" s="83"/>
      <c r="DN205" s="83"/>
      <c r="DO205" s="83"/>
      <c r="DP205" s="83"/>
      <c r="DQ205" s="83"/>
      <c r="DR205" s="83"/>
      <c r="DS205" s="83"/>
      <c r="DT205" s="83"/>
      <c r="DU205" s="83"/>
      <c r="DV205" s="83"/>
      <c r="DW205" s="83"/>
      <c r="DX205" s="83"/>
      <c r="DY205" s="83"/>
      <c r="DZ205" s="83"/>
      <c r="EA205" s="83"/>
      <c r="EB205" s="83"/>
      <c r="EC205" s="83"/>
      <c r="ED205" s="83"/>
      <c r="EE205" s="83"/>
      <c r="EF205" s="83"/>
      <c r="EG205" s="83"/>
      <c r="EH205" s="83"/>
      <c r="EI205" s="83"/>
      <c r="EJ205" s="83"/>
      <c r="EK205" s="83"/>
      <c r="EL205" s="83"/>
      <c r="EM205" s="83"/>
      <c r="EN205" s="83"/>
      <c r="EO205" s="83"/>
      <c r="EP205" s="83"/>
    </row>
    <row r="206" spans="1:146">
      <c r="A206" s="94">
        <v>20.100000000000001</v>
      </c>
      <c r="B206" s="96" t="s">
        <v>1026</v>
      </c>
      <c r="C206" s="97" t="s">
        <v>831</v>
      </c>
      <c r="D206" s="98">
        <v>228</v>
      </c>
      <c r="E206" s="99"/>
      <c r="F206" s="99"/>
    </row>
    <row r="207" spans="1:146">
      <c r="A207" s="94">
        <v>20.2</v>
      </c>
      <c r="B207" s="96" t="s">
        <v>1028</v>
      </c>
      <c r="C207" s="97" t="s">
        <v>3</v>
      </c>
      <c r="D207" s="98">
        <v>1450</v>
      </c>
      <c r="E207" s="99"/>
      <c r="F207" s="99"/>
    </row>
    <row r="208" spans="1:146" ht="28.5">
      <c r="A208" s="94">
        <v>20.3</v>
      </c>
      <c r="B208" s="96" t="s">
        <v>1029</v>
      </c>
      <c r="C208" s="97" t="s">
        <v>163</v>
      </c>
      <c r="D208" s="98">
        <v>1083</v>
      </c>
      <c r="E208" s="99"/>
      <c r="F208" s="99"/>
    </row>
    <row r="209" spans="1:146">
      <c r="A209" s="94">
        <v>20.399999999999999</v>
      </c>
      <c r="B209" s="96" t="s">
        <v>1411</v>
      </c>
      <c r="C209" s="97" t="s">
        <v>3</v>
      </c>
      <c r="D209" s="98">
        <v>100</v>
      </c>
      <c r="E209" s="99"/>
      <c r="F209" s="99"/>
    </row>
    <row r="210" spans="1:146" ht="42.75">
      <c r="A210" s="94">
        <v>20.5</v>
      </c>
      <c r="B210" s="96" t="s">
        <v>1030</v>
      </c>
      <c r="C210" s="97" t="s">
        <v>3</v>
      </c>
      <c r="D210" s="98">
        <v>200</v>
      </c>
      <c r="E210" s="99"/>
      <c r="F210" s="99"/>
    </row>
    <row r="211" spans="1:146" s="109" customFormat="1">
      <c r="A211" s="100"/>
      <c r="B211" s="101" t="s">
        <v>1159</v>
      </c>
      <c r="C211" s="100"/>
      <c r="D211" s="102"/>
      <c r="E211" s="103"/>
      <c r="F211" s="103"/>
      <c r="G211" s="118"/>
      <c r="H211" s="83"/>
      <c r="I211" s="83"/>
      <c r="J211" s="83"/>
      <c r="K211" s="83"/>
      <c r="L211" s="83"/>
      <c r="M211" s="83"/>
      <c r="N211" s="83"/>
      <c r="O211" s="83"/>
      <c r="P211" s="83"/>
      <c r="Q211" s="83"/>
      <c r="R211" s="83"/>
      <c r="S211" s="83"/>
      <c r="T211" s="83"/>
      <c r="U211" s="83"/>
      <c r="V211" s="83"/>
      <c r="W211" s="83"/>
      <c r="X211" s="83"/>
      <c r="Y211" s="83"/>
      <c r="Z211" s="83"/>
      <c r="AA211" s="83"/>
      <c r="AB211" s="83"/>
      <c r="AC211" s="83"/>
      <c r="AD211" s="83"/>
      <c r="AE211" s="83"/>
      <c r="AF211" s="83"/>
      <c r="AG211" s="83"/>
      <c r="AH211" s="83"/>
      <c r="AI211" s="83"/>
      <c r="AJ211" s="83"/>
      <c r="AK211" s="83"/>
      <c r="AL211" s="83"/>
      <c r="AM211" s="83"/>
      <c r="AN211" s="83"/>
      <c r="AO211" s="83"/>
      <c r="AP211" s="83"/>
      <c r="AQ211" s="83"/>
      <c r="AR211" s="83"/>
      <c r="AS211" s="83"/>
      <c r="AT211" s="83"/>
      <c r="AU211" s="83"/>
      <c r="AV211" s="83"/>
      <c r="AW211" s="83"/>
      <c r="AX211" s="83"/>
      <c r="AY211" s="83"/>
      <c r="AZ211" s="83"/>
      <c r="BA211" s="83"/>
      <c r="BB211" s="83"/>
      <c r="BC211" s="83"/>
      <c r="BD211" s="83"/>
      <c r="BE211" s="83"/>
      <c r="BF211" s="83"/>
      <c r="BG211" s="83"/>
      <c r="BH211" s="83"/>
      <c r="BI211" s="83"/>
      <c r="BJ211" s="83"/>
      <c r="BK211" s="83"/>
      <c r="BL211" s="83"/>
      <c r="BM211" s="83"/>
      <c r="BN211" s="83"/>
      <c r="BO211" s="83"/>
      <c r="BP211" s="83"/>
      <c r="BQ211" s="83"/>
      <c r="BR211" s="83"/>
      <c r="BS211" s="83"/>
      <c r="BT211" s="83"/>
      <c r="BU211" s="83"/>
      <c r="BV211" s="83"/>
      <c r="BW211" s="83"/>
      <c r="BX211" s="83"/>
      <c r="BY211" s="83"/>
      <c r="BZ211" s="83"/>
      <c r="CA211" s="83"/>
      <c r="CB211" s="83"/>
      <c r="CC211" s="83"/>
      <c r="CD211" s="83"/>
      <c r="CE211" s="83"/>
      <c r="CF211" s="83"/>
      <c r="CG211" s="83"/>
      <c r="CH211" s="83"/>
      <c r="CI211" s="83"/>
      <c r="CJ211" s="83"/>
      <c r="CK211" s="83"/>
      <c r="CL211" s="83"/>
      <c r="CM211" s="83"/>
      <c r="CN211" s="83"/>
      <c r="CO211" s="83"/>
      <c r="CP211" s="83"/>
      <c r="CQ211" s="83"/>
      <c r="CR211" s="83"/>
      <c r="CS211" s="83"/>
      <c r="CT211" s="83"/>
      <c r="CU211" s="83"/>
      <c r="CV211" s="83"/>
      <c r="CW211" s="83"/>
      <c r="CX211" s="83"/>
      <c r="CY211" s="83"/>
      <c r="CZ211" s="83"/>
      <c r="DA211" s="83"/>
      <c r="DB211" s="83"/>
      <c r="DC211" s="83"/>
      <c r="DD211" s="83"/>
      <c r="DE211" s="83"/>
      <c r="DF211" s="83"/>
      <c r="DG211" s="83"/>
      <c r="DH211" s="83"/>
      <c r="DI211" s="83"/>
      <c r="DJ211" s="83"/>
      <c r="DK211" s="83"/>
      <c r="DL211" s="83"/>
      <c r="DM211" s="83"/>
      <c r="DN211" s="83"/>
      <c r="DO211" s="83"/>
      <c r="DP211" s="83"/>
      <c r="DQ211" s="83"/>
      <c r="DR211" s="83"/>
      <c r="DS211" s="83"/>
      <c r="DT211" s="83"/>
      <c r="DU211" s="83"/>
      <c r="DV211" s="83"/>
      <c r="DW211" s="83"/>
      <c r="DX211" s="83"/>
      <c r="DY211" s="83"/>
      <c r="DZ211" s="83"/>
      <c r="EA211" s="83"/>
      <c r="EB211" s="83"/>
      <c r="EC211" s="83"/>
      <c r="ED211" s="83"/>
      <c r="EE211" s="83"/>
      <c r="EF211" s="83"/>
      <c r="EG211" s="83"/>
      <c r="EH211" s="83"/>
      <c r="EI211" s="83"/>
      <c r="EJ211" s="83"/>
      <c r="EK211" s="83"/>
      <c r="EL211" s="83"/>
      <c r="EM211" s="83"/>
      <c r="EN211" s="83"/>
      <c r="EO211" s="83"/>
      <c r="EP211" s="83"/>
    </row>
    <row r="212" spans="1:146" s="93" customFormat="1">
      <c r="A212" s="90">
        <v>21</v>
      </c>
      <c r="B212" s="91" t="s">
        <v>1031</v>
      </c>
      <c r="C212" s="90"/>
      <c r="D212" s="92"/>
      <c r="E212" s="107"/>
      <c r="F212" s="107"/>
      <c r="G212" s="118"/>
      <c r="H212" s="83"/>
      <c r="I212" s="83"/>
      <c r="J212" s="83"/>
      <c r="K212" s="83"/>
      <c r="L212" s="83"/>
      <c r="M212" s="83"/>
      <c r="N212" s="83"/>
      <c r="O212" s="83"/>
      <c r="P212" s="83"/>
      <c r="Q212" s="83"/>
      <c r="R212" s="83"/>
      <c r="S212" s="83"/>
      <c r="T212" s="83"/>
      <c r="U212" s="83"/>
      <c r="V212" s="83"/>
      <c r="W212" s="83"/>
      <c r="X212" s="83"/>
      <c r="Y212" s="83"/>
      <c r="Z212" s="83"/>
      <c r="AA212" s="83"/>
      <c r="AB212" s="83"/>
      <c r="AC212" s="83"/>
      <c r="AD212" s="83"/>
      <c r="AE212" s="83"/>
      <c r="AF212" s="83"/>
      <c r="AG212" s="83"/>
      <c r="AH212" s="83"/>
      <c r="AI212" s="83"/>
      <c r="AJ212" s="83"/>
      <c r="AK212" s="83"/>
      <c r="AL212" s="83"/>
      <c r="AM212" s="83"/>
      <c r="AN212" s="83"/>
      <c r="AO212" s="83"/>
      <c r="AP212" s="83"/>
      <c r="AQ212" s="83"/>
      <c r="AR212" s="83"/>
      <c r="AS212" s="83"/>
      <c r="AT212" s="83"/>
      <c r="AU212" s="83"/>
      <c r="AV212" s="83"/>
      <c r="AW212" s="83"/>
      <c r="AX212" s="83"/>
      <c r="AY212" s="83"/>
      <c r="AZ212" s="83"/>
      <c r="BA212" s="83"/>
      <c r="BB212" s="83"/>
      <c r="BC212" s="83"/>
      <c r="BD212" s="83"/>
      <c r="BE212" s="83"/>
      <c r="BF212" s="83"/>
      <c r="BG212" s="83"/>
      <c r="BH212" s="83"/>
      <c r="BI212" s="83"/>
      <c r="BJ212" s="83"/>
      <c r="BK212" s="83"/>
      <c r="BL212" s="83"/>
      <c r="BM212" s="83"/>
      <c r="BN212" s="83"/>
      <c r="BO212" s="83"/>
      <c r="BP212" s="83"/>
      <c r="BQ212" s="83"/>
      <c r="BR212" s="83"/>
      <c r="BS212" s="83"/>
      <c r="BT212" s="83"/>
      <c r="BU212" s="83"/>
      <c r="BV212" s="83"/>
      <c r="BW212" s="83"/>
      <c r="BX212" s="83"/>
      <c r="BY212" s="83"/>
      <c r="BZ212" s="83"/>
      <c r="CA212" s="83"/>
      <c r="CB212" s="83"/>
      <c r="CC212" s="83"/>
      <c r="CD212" s="83"/>
      <c r="CE212" s="83"/>
      <c r="CF212" s="83"/>
      <c r="CG212" s="83"/>
      <c r="CH212" s="83"/>
      <c r="CI212" s="83"/>
      <c r="CJ212" s="83"/>
      <c r="CK212" s="83"/>
      <c r="CL212" s="83"/>
      <c r="CM212" s="83"/>
      <c r="CN212" s="83"/>
      <c r="CO212" s="83"/>
      <c r="CP212" s="83"/>
      <c r="CQ212" s="83"/>
      <c r="CR212" s="83"/>
      <c r="CS212" s="83"/>
      <c r="CT212" s="83"/>
      <c r="CU212" s="83"/>
      <c r="CV212" s="83"/>
      <c r="CW212" s="83"/>
      <c r="CX212" s="83"/>
      <c r="CY212" s="83"/>
      <c r="CZ212" s="83"/>
      <c r="DA212" s="83"/>
      <c r="DB212" s="83"/>
      <c r="DC212" s="83"/>
      <c r="DD212" s="83"/>
      <c r="DE212" s="83"/>
      <c r="DF212" s="83"/>
      <c r="DG212" s="83"/>
      <c r="DH212" s="83"/>
      <c r="DI212" s="83"/>
      <c r="DJ212" s="83"/>
      <c r="DK212" s="83"/>
      <c r="DL212" s="83"/>
      <c r="DM212" s="83"/>
      <c r="DN212" s="83"/>
      <c r="DO212" s="83"/>
      <c r="DP212" s="83"/>
      <c r="DQ212" s="83"/>
      <c r="DR212" s="83"/>
      <c r="DS212" s="83"/>
      <c r="DT212" s="83"/>
      <c r="DU212" s="83"/>
      <c r="DV212" s="83"/>
      <c r="DW212" s="83"/>
      <c r="DX212" s="83"/>
      <c r="DY212" s="83"/>
      <c r="DZ212" s="83"/>
      <c r="EA212" s="83"/>
      <c r="EB212" s="83"/>
      <c r="EC212" s="83"/>
      <c r="ED212" s="83"/>
      <c r="EE212" s="83"/>
      <c r="EF212" s="83"/>
      <c r="EG212" s="83"/>
      <c r="EH212" s="83"/>
      <c r="EI212" s="83"/>
      <c r="EJ212" s="83"/>
      <c r="EK212" s="83"/>
      <c r="EL212" s="83"/>
      <c r="EM212" s="83"/>
      <c r="EN212" s="83"/>
      <c r="EO212" s="83"/>
      <c r="EP212" s="83"/>
    </row>
    <row r="213" spans="1:146" s="93" customFormat="1" ht="42.75">
      <c r="A213" s="148">
        <v>21.1</v>
      </c>
      <c r="B213" s="96" t="s">
        <v>218</v>
      </c>
      <c r="C213" s="97" t="s">
        <v>3</v>
      </c>
      <c r="D213" s="98">
        <v>320</v>
      </c>
      <c r="E213" s="99"/>
      <c r="F213" s="99"/>
      <c r="G213" s="118"/>
      <c r="H213" s="83"/>
      <c r="I213" s="83"/>
      <c r="J213" s="83"/>
      <c r="K213" s="83"/>
      <c r="L213" s="83"/>
      <c r="M213" s="83"/>
      <c r="N213" s="83"/>
      <c r="O213" s="83"/>
      <c r="P213" s="83"/>
      <c r="Q213" s="83"/>
      <c r="R213" s="83"/>
      <c r="S213" s="83"/>
      <c r="T213" s="83"/>
      <c r="U213" s="83"/>
      <c r="V213" s="83"/>
      <c r="W213" s="83"/>
      <c r="X213" s="83"/>
      <c r="Y213" s="83"/>
      <c r="Z213" s="83"/>
      <c r="AA213" s="83"/>
      <c r="AB213" s="83"/>
      <c r="AC213" s="83"/>
      <c r="AD213" s="83"/>
      <c r="AE213" s="83"/>
      <c r="AF213" s="83"/>
      <c r="AG213" s="83"/>
      <c r="AH213" s="83"/>
      <c r="AI213" s="83"/>
      <c r="AJ213" s="83"/>
      <c r="AK213" s="83"/>
      <c r="AL213" s="83"/>
      <c r="AM213" s="83"/>
      <c r="AN213" s="83"/>
      <c r="AO213" s="83"/>
      <c r="AP213" s="83"/>
      <c r="AQ213" s="83"/>
      <c r="AR213" s="83"/>
      <c r="AS213" s="83"/>
      <c r="AT213" s="83"/>
      <c r="AU213" s="83"/>
      <c r="AV213" s="83"/>
      <c r="AW213" s="83"/>
      <c r="AX213" s="83"/>
      <c r="AY213" s="83"/>
      <c r="AZ213" s="83"/>
      <c r="BA213" s="83"/>
      <c r="BB213" s="83"/>
      <c r="BC213" s="83"/>
      <c r="BD213" s="83"/>
      <c r="BE213" s="83"/>
      <c r="BF213" s="83"/>
      <c r="BG213" s="83"/>
      <c r="BH213" s="83"/>
      <c r="BI213" s="83"/>
      <c r="BJ213" s="83"/>
      <c r="BK213" s="83"/>
      <c r="BL213" s="83"/>
      <c r="BM213" s="83"/>
      <c r="BN213" s="83"/>
      <c r="BO213" s="83"/>
      <c r="BP213" s="83"/>
      <c r="BQ213" s="83"/>
      <c r="BR213" s="83"/>
      <c r="BS213" s="83"/>
      <c r="BT213" s="83"/>
      <c r="BU213" s="83"/>
      <c r="BV213" s="83"/>
      <c r="BW213" s="83"/>
      <c r="BX213" s="83"/>
      <c r="BY213" s="83"/>
      <c r="BZ213" s="83"/>
      <c r="CA213" s="83"/>
      <c r="CB213" s="83"/>
      <c r="CC213" s="83"/>
      <c r="CD213" s="83"/>
      <c r="CE213" s="83"/>
      <c r="CF213" s="83"/>
      <c r="CG213" s="83"/>
      <c r="CH213" s="83"/>
      <c r="CI213" s="83"/>
      <c r="CJ213" s="83"/>
      <c r="CK213" s="83"/>
      <c r="CL213" s="83"/>
      <c r="CM213" s="83"/>
      <c r="CN213" s="83"/>
      <c r="CO213" s="83"/>
      <c r="CP213" s="83"/>
      <c r="CQ213" s="83"/>
      <c r="CR213" s="83"/>
      <c r="CS213" s="83"/>
      <c r="CT213" s="83"/>
      <c r="CU213" s="83"/>
      <c r="CV213" s="83"/>
      <c r="CW213" s="83"/>
      <c r="CX213" s="83"/>
      <c r="CY213" s="83"/>
      <c r="CZ213" s="83"/>
      <c r="DA213" s="83"/>
      <c r="DB213" s="83"/>
      <c r="DC213" s="83"/>
      <c r="DD213" s="83"/>
      <c r="DE213" s="83"/>
      <c r="DF213" s="83"/>
      <c r="DG213" s="83"/>
      <c r="DH213" s="83"/>
      <c r="DI213" s="83"/>
      <c r="DJ213" s="83"/>
      <c r="DK213" s="83"/>
      <c r="DL213" s="83"/>
      <c r="DM213" s="83"/>
      <c r="DN213" s="83"/>
      <c r="DO213" s="83"/>
      <c r="DP213" s="83"/>
      <c r="DQ213" s="83"/>
      <c r="DR213" s="83"/>
      <c r="DS213" s="83"/>
      <c r="DT213" s="83"/>
      <c r="DU213" s="83"/>
      <c r="DV213" s="83"/>
      <c r="DW213" s="83"/>
      <c r="DX213" s="83"/>
      <c r="DY213" s="83"/>
      <c r="DZ213" s="83"/>
      <c r="EA213" s="83"/>
      <c r="EB213" s="83"/>
      <c r="EC213" s="83"/>
      <c r="ED213" s="83"/>
      <c r="EE213" s="83"/>
      <c r="EF213" s="83"/>
      <c r="EG213" s="83"/>
      <c r="EH213" s="83"/>
      <c r="EI213" s="83"/>
      <c r="EJ213" s="83"/>
      <c r="EK213" s="83"/>
      <c r="EL213" s="83"/>
      <c r="EM213" s="83"/>
      <c r="EN213" s="83"/>
      <c r="EO213" s="83"/>
      <c r="EP213" s="83"/>
    </row>
    <row r="214" spans="1:146" ht="42.75">
      <c r="A214" s="94">
        <v>21.2</v>
      </c>
      <c r="B214" s="96" t="s">
        <v>1043</v>
      </c>
      <c r="C214" s="97" t="s">
        <v>3</v>
      </c>
      <c r="D214" s="98">
        <v>10</v>
      </c>
      <c r="E214" s="99"/>
      <c r="F214" s="99"/>
    </row>
    <row r="215" spans="1:146" ht="42.75">
      <c r="A215" s="94">
        <v>21.3</v>
      </c>
      <c r="B215" s="96" t="s">
        <v>1044</v>
      </c>
      <c r="C215" s="97" t="s">
        <v>163</v>
      </c>
      <c r="D215" s="98">
        <v>84</v>
      </c>
      <c r="E215" s="99"/>
      <c r="F215" s="99"/>
    </row>
    <row r="216" spans="1:146" ht="28.5">
      <c r="A216" s="148">
        <v>21.4</v>
      </c>
      <c r="B216" s="96" t="s">
        <v>219</v>
      </c>
      <c r="C216" s="97" t="s">
        <v>163</v>
      </c>
      <c r="D216" s="98">
        <v>50</v>
      </c>
      <c r="E216" s="99"/>
      <c r="F216" s="99"/>
    </row>
    <row r="217" spans="1:146" ht="99.75">
      <c r="A217" s="94">
        <v>21.5</v>
      </c>
      <c r="B217" s="96" t="s">
        <v>1333</v>
      </c>
      <c r="C217" s="97" t="s">
        <v>4</v>
      </c>
      <c r="D217" s="98">
        <v>24</v>
      </c>
      <c r="E217" s="99"/>
      <c r="F217" s="99"/>
    </row>
    <row r="218" spans="1:146" ht="42.75">
      <c r="A218" s="94">
        <v>21.6</v>
      </c>
      <c r="B218" s="96" t="s">
        <v>1154</v>
      </c>
      <c r="C218" s="97" t="s">
        <v>3</v>
      </c>
      <c r="D218" s="98">
        <v>157</v>
      </c>
      <c r="E218" s="99"/>
      <c r="F218" s="99"/>
    </row>
    <row r="219" spans="1:146" ht="28.5">
      <c r="A219" s="148">
        <v>21.7</v>
      </c>
      <c r="B219" s="96" t="s">
        <v>1497</v>
      </c>
      <c r="C219" s="97" t="s">
        <v>3</v>
      </c>
      <c r="D219" s="98">
        <v>164</v>
      </c>
      <c r="E219" s="99"/>
      <c r="F219" s="99"/>
    </row>
    <row r="220" spans="1:146" ht="57">
      <c r="A220" s="148">
        <v>21.8</v>
      </c>
      <c r="B220" s="96" t="s">
        <v>158</v>
      </c>
      <c r="C220" s="97" t="s">
        <v>3</v>
      </c>
      <c r="D220" s="98">
        <v>157</v>
      </c>
      <c r="E220" s="99"/>
      <c r="F220" s="99"/>
    </row>
    <row r="221" spans="1:146">
      <c r="A221" s="94">
        <v>21.9</v>
      </c>
      <c r="B221" s="96" t="s">
        <v>1697</v>
      </c>
      <c r="C221" s="97" t="s">
        <v>3</v>
      </c>
      <c r="D221" s="98">
        <v>157</v>
      </c>
      <c r="E221" s="99"/>
      <c r="F221" s="99"/>
    </row>
    <row r="222" spans="1:146" s="112" customFormat="1">
      <c r="A222" s="100"/>
      <c r="B222" s="101" t="s">
        <v>1369</v>
      </c>
      <c r="C222" s="108"/>
      <c r="D222" s="110"/>
      <c r="E222" s="111"/>
      <c r="F222" s="103"/>
      <c r="G222" s="87"/>
      <c r="H222" s="77"/>
      <c r="I222" s="77"/>
      <c r="J222" s="77"/>
      <c r="K222" s="77"/>
      <c r="L222" s="77"/>
      <c r="M222" s="77"/>
      <c r="N222" s="77"/>
      <c r="O222" s="77"/>
      <c r="P222" s="77"/>
      <c r="Q222" s="77"/>
      <c r="R222" s="77"/>
      <c r="S222" s="77"/>
      <c r="T222" s="77"/>
      <c r="U222" s="77"/>
      <c r="V222" s="77"/>
      <c r="W222" s="77"/>
      <c r="X222" s="77"/>
      <c r="Y222" s="77"/>
      <c r="Z222" s="77"/>
      <c r="AA222" s="77"/>
      <c r="AB222" s="77"/>
      <c r="AC222" s="77"/>
      <c r="AD222" s="77"/>
      <c r="AE222" s="77"/>
      <c r="AF222" s="77"/>
      <c r="AG222" s="77"/>
      <c r="AH222" s="77"/>
      <c r="AI222" s="77"/>
      <c r="AJ222" s="77"/>
      <c r="AK222" s="77"/>
      <c r="AL222" s="77"/>
      <c r="AM222" s="77"/>
      <c r="AN222" s="77"/>
      <c r="AO222" s="77"/>
      <c r="AP222" s="77"/>
      <c r="AQ222" s="77"/>
      <c r="AR222" s="77"/>
      <c r="AS222" s="77"/>
      <c r="AT222" s="77"/>
      <c r="AU222" s="77"/>
      <c r="AV222" s="77"/>
      <c r="AW222" s="77"/>
      <c r="AX222" s="77"/>
      <c r="AY222" s="77"/>
      <c r="AZ222" s="77"/>
      <c r="BA222" s="77"/>
      <c r="BB222" s="77"/>
      <c r="BC222" s="77"/>
      <c r="BD222" s="77"/>
      <c r="BE222" s="77"/>
      <c r="BF222" s="77"/>
      <c r="BG222" s="77"/>
      <c r="BH222" s="77"/>
      <c r="BI222" s="77"/>
      <c r="BJ222" s="77"/>
      <c r="BK222" s="77"/>
      <c r="BL222" s="77"/>
      <c r="BM222" s="77"/>
      <c r="BN222" s="77"/>
      <c r="BO222" s="77"/>
      <c r="BP222" s="77"/>
      <c r="BQ222" s="77"/>
      <c r="BR222" s="77"/>
      <c r="BS222" s="77"/>
      <c r="BT222" s="77"/>
      <c r="BU222" s="77"/>
      <c r="BV222" s="77"/>
      <c r="BW222" s="77"/>
      <c r="BX222" s="77"/>
      <c r="BY222" s="77"/>
      <c r="BZ222" s="77"/>
      <c r="CA222" s="77"/>
      <c r="CB222" s="77"/>
      <c r="CC222" s="77"/>
      <c r="CD222" s="77"/>
      <c r="CE222" s="77"/>
      <c r="CF222" s="77"/>
      <c r="CG222" s="77"/>
      <c r="CH222" s="77"/>
      <c r="CI222" s="77"/>
      <c r="CJ222" s="77"/>
      <c r="CK222" s="77"/>
      <c r="CL222" s="77"/>
      <c r="CM222" s="77"/>
      <c r="CN222" s="77"/>
      <c r="CO222" s="77"/>
      <c r="CP222" s="77"/>
      <c r="CQ222" s="77"/>
      <c r="CR222" s="77"/>
      <c r="CS222" s="77"/>
      <c r="CT222" s="77"/>
      <c r="CU222" s="77"/>
      <c r="CV222" s="77"/>
      <c r="CW222" s="77"/>
      <c r="CX222" s="77"/>
      <c r="CY222" s="77"/>
      <c r="CZ222" s="77"/>
      <c r="DA222" s="77"/>
      <c r="DB222" s="77"/>
      <c r="DC222" s="77"/>
      <c r="DD222" s="77"/>
      <c r="DE222" s="77"/>
      <c r="DF222" s="77"/>
      <c r="DG222" s="77"/>
      <c r="DH222" s="77"/>
      <c r="DI222" s="77"/>
      <c r="DJ222" s="77"/>
      <c r="DK222" s="77"/>
      <c r="DL222" s="77"/>
      <c r="DM222" s="77"/>
      <c r="DN222" s="77"/>
      <c r="DO222" s="77"/>
      <c r="DP222" s="77"/>
      <c r="DQ222" s="77"/>
      <c r="DR222" s="77"/>
      <c r="DS222" s="77"/>
      <c r="DT222" s="77"/>
      <c r="DU222" s="77"/>
      <c r="DV222" s="77"/>
      <c r="DW222" s="77"/>
      <c r="DX222" s="77"/>
      <c r="DY222" s="77"/>
      <c r="DZ222" s="77"/>
      <c r="EA222" s="77"/>
      <c r="EB222" s="77"/>
      <c r="EC222" s="77"/>
      <c r="ED222" s="77"/>
      <c r="EE222" s="77"/>
      <c r="EF222" s="77"/>
      <c r="EG222" s="77"/>
      <c r="EH222" s="77"/>
      <c r="EI222" s="77"/>
      <c r="EJ222" s="77"/>
      <c r="EK222" s="77"/>
      <c r="EL222" s="77"/>
      <c r="EM222" s="77"/>
      <c r="EN222" s="77"/>
      <c r="EO222" s="77"/>
      <c r="EP222" s="77"/>
    </row>
    <row r="223" spans="1:146" s="93" customFormat="1">
      <c r="A223" s="90">
        <v>22</v>
      </c>
      <c r="B223" s="91" t="s">
        <v>11</v>
      </c>
      <c r="C223" s="90"/>
      <c r="D223" s="92"/>
      <c r="E223" s="107"/>
      <c r="F223" s="107"/>
      <c r="G223" s="118"/>
      <c r="H223" s="83"/>
      <c r="I223" s="83"/>
      <c r="J223" s="83"/>
      <c r="K223" s="83"/>
      <c r="L223" s="83"/>
      <c r="M223" s="83"/>
      <c r="N223" s="83"/>
      <c r="O223" s="83"/>
      <c r="P223" s="83"/>
      <c r="Q223" s="83"/>
      <c r="R223" s="83"/>
      <c r="S223" s="83"/>
      <c r="T223" s="83"/>
      <c r="U223" s="83"/>
      <c r="V223" s="83"/>
      <c r="W223" s="83"/>
      <c r="X223" s="83"/>
      <c r="Y223" s="83"/>
      <c r="Z223" s="83"/>
      <c r="AA223" s="83"/>
      <c r="AB223" s="83"/>
      <c r="AC223" s="83"/>
      <c r="AD223" s="83"/>
      <c r="AE223" s="83"/>
      <c r="AF223" s="83"/>
      <c r="AG223" s="83"/>
      <c r="AH223" s="83"/>
      <c r="AI223" s="83"/>
      <c r="AJ223" s="83"/>
      <c r="AK223" s="83"/>
      <c r="AL223" s="83"/>
      <c r="AM223" s="83"/>
      <c r="AN223" s="83"/>
      <c r="AO223" s="83"/>
      <c r="AP223" s="83"/>
      <c r="AQ223" s="83"/>
      <c r="AR223" s="83"/>
      <c r="AS223" s="83"/>
      <c r="AT223" s="83"/>
      <c r="AU223" s="83"/>
      <c r="AV223" s="83"/>
      <c r="AW223" s="83"/>
      <c r="AX223" s="83"/>
      <c r="AY223" s="83"/>
      <c r="AZ223" s="83"/>
      <c r="BA223" s="83"/>
      <c r="BB223" s="83"/>
      <c r="BC223" s="83"/>
      <c r="BD223" s="83"/>
      <c r="BE223" s="83"/>
      <c r="BF223" s="83"/>
      <c r="BG223" s="83"/>
      <c r="BH223" s="83"/>
      <c r="BI223" s="83"/>
      <c r="BJ223" s="83"/>
      <c r="BK223" s="83"/>
      <c r="BL223" s="83"/>
      <c r="BM223" s="83"/>
      <c r="BN223" s="83"/>
      <c r="BO223" s="83"/>
      <c r="BP223" s="83"/>
      <c r="BQ223" s="83"/>
      <c r="BR223" s="83"/>
      <c r="BS223" s="83"/>
      <c r="BT223" s="83"/>
      <c r="BU223" s="83"/>
      <c r="BV223" s="83"/>
      <c r="BW223" s="83"/>
      <c r="BX223" s="83"/>
      <c r="BY223" s="83"/>
      <c r="BZ223" s="83"/>
      <c r="CA223" s="83"/>
      <c r="CB223" s="83"/>
      <c r="CC223" s="83"/>
      <c r="CD223" s="83"/>
      <c r="CE223" s="83"/>
      <c r="CF223" s="83"/>
      <c r="CG223" s="83"/>
      <c r="CH223" s="83"/>
      <c r="CI223" s="83"/>
      <c r="CJ223" s="83"/>
      <c r="CK223" s="83"/>
      <c r="CL223" s="83"/>
      <c r="CM223" s="83"/>
      <c r="CN223" s="83"/>
      <c r="CO223" s="83"/>
      <c r="CP223" s="83"/>
      <c r="CQ223" s="83"/>
      <c r="CR223" s="83"/>
      <c r="CS223" s="83"/>
      <c r="CT223" s="83"/>
      <c r="CU223" s="83"/>
      <c r="CV223" s="83"/>
      <c r="CW223" s="83"/>
      <c r="CX223" s="83"/>
      <c r="CY223" s="83"/>
      <c r="CZ223" s="83"/>
      <c r="DA223" s="83"/>
      <c r="DB223" s="83"/>
      <c r="DC223" s="83"/>
      <c r="DD223" s="83"/>
      <c r="DE223" s="83"/>
      <c r="DF223" s="83"/>
      <c r="DG223" s="83"/>
      <c r="DH223" s="83"/>
      <c r="DI223" s="83"/>
      <c r="DJ223" s="83"/>
      <c r="DK223" s="83"/>
      <c r="DL223" s="83"/>
      <c r="DM223" s="83"/>
      <c r="DN223" s="83"/>
      <c r="DO223" s="83"/>
      <c r="DP223" s="83"/>
      <c r="DQ223" s="83"/>
      <c r="DR223" s="83"/>
      <c r="DS223" s="83"/>
      <c r="DT223" s="83"/>
      <c r="DU223" s="83"/>
      <c r="DV223" s="83"/>
      <c r="DW223" s="83"/>
      <c r="DX223" s="83"/>
      <c r="DY223" s="83"/>
      <c r="DZ223" s="83"/>
      <c r="EA223" s="83"/>
      <c r="EB223" s="83"/>
      <c r="EC223" s="83"/>
      <c r="ED223" s="83"/>
      <c r="EE223" s="83"/>
      <c r="EF223" s="83"/>
      <c r="EG223" s="83"/>
      <c r="EH223" s="83"/>
      <c r="EI223" s="83"/>
      <c r="EJ223" s="83"/>
      <c r="EK223" s="83"/>
      <c r="EL223" s="83"/>
      <c r="EM223" s="83"/>
      <c r="EN223" s="83"/>
      <c r="EO223" s="83"/>
      <c r="EP223" s="83"/>
    </row>
    <row r="224" spans="1:146" ht="42.75">
      <c r="A224" s="94">
        <v>22.1</v>
      </c>
      <c r="B224" s="96" t="s">
        <v>1383</v>
      </c>
      <c r="C224" s="97" t="s">
        <v>3</v>
      </c>
      <c r="D224" s="98">
        <v>570</v>
      </c>
      <c r="E224" s="99"/>
      <c r="F224" s="99"/>
    </row>
    <row r="225" spans="1:146" ht="42.75">
      <c r="A225" s="148">
        <v>22.2</v>
      </c>
      <c r="B225" s="96" t="s">
        <v>1047</v>
      </c>
      <c r="C225" s="97" t="s">
        <v>4</v>
      </c>
      <c r="D225" s="98">
        <v>220</v>
      </c>
      <c r="E225" s="99"/>
      <c r="F225" s="99"/>
    </row>
    <row r="226" spans="1:146" s="83" customFormat="1">
      <c r="A226" s="100"/>
      <c r="B226" s="101" t="s">
        <v>9</v>
      </c>
      <c r="C226" s="100"/>
      <c r="D226" s="102"/>
      <c r="E226" s="103"/>
      <c r="F226" s="103"/>
      <c r="G226" s="118"/>
    </row>
    <row r="227" spans="1:146" s="93" customFormat="1">
      <c r="A227" s="90">
        <v>23</v>
      </c>
      <c r="B227" s="91" t="s">
        <v>1674</v>
      </c>
      <c r="C227" s="90"/>
      <c r="D227" s="92"/>
      <c r="E227" s="107"/>
      <c r="F227" s="107"/>
      <c r="G227" s="118"/>
      <c r="H227" s="83"/>
      <c r="I227" s="83"/>
      <c r="J227" s="83"/>
      <c r="K227" s="83"/>
      <c r="L227" s="83"/>
      <c r="M227" s="83"/>
      <c r="N227" s="83"/>
      <c r="O227" s="83"/>
      <c r="P227" s="83"/>
      <c r="Q227" s="83"/>
      <c r="R227" s="83"/>
      <c r="S227" s="83"/>
      <c r="T227" s="83"/>
      <c r="U227" s="83"/>
      <c r="V227" s="83"/>
      <c r="W227" s="83"/>
      <c r="X227" s="83"/>
      <c r="Y227" s="83"/>
      <c r="Z227" s="83"/>
      <c r="AA227" s="83"/>
      <c r="AB227" s="83"/>
      <c r="AC227" s="83"/>
      <c r="AD227" s="83"/>
      <c r="AE227" s="83"/>
      <c r="AF227" s="83"/>
      <c r="AG227" s="83"/>
      <c r="AH227" s="83"/>
      <c r="AI227" s="83"/>
      <c r="AJ227" s="83"/>
      <c r="AK227" s="83"/>
      <c r="AL227" s="83"/>
      <c r="AM227" s="83"/>
      <c r="AN227" s="83"/>
      <c r="AO227" s="83"/>
      <c r="AP227" s="83"/>
      <c r="AQ227" s="83"/>
      <c r="AR227" s="83"/>
      <c r="AS227" s="83"/>
      <c r="AT227" s="83"/>
      <c r="AU227" s="83"/>
      <c r="AV227" s="83"/>
      <c r="AW227" s="83"/>
      <c r="AX227" s="83"/>
      <c r="AY227" s="83"/>
      <c r="AZ227" s="83"/>
      <c r="BA227" s="83"/>
      <c r="BB227" s="83"/>
      <c r="BC227" s="83"/>
      <c r="BD227" s="83"/>
      <c r="BE227" s="83"/>
      <c r="BF227" s="83"/>
      <c r="BG227" s="83"/>
      <c r="BH227" s="83"/>
      <c r="BI227" s="83"/>
      <c r="BJ227" s="83"/>
      <c r="BK227" s="83"/>
      <c r="BL227" s="83"/>
      <c r="BM227" s="83"/>
      <c r="BN227" s="83"/>
      <c r="BO227" s="83"/>
      <c r="BP227" s="83"/>
      <c r="BQ227" s="83"/>
      <c r="BR227" s="83"/>
      <c r="BS227" s="83"/>
      <c r="BT227" s="83"/>
      <c r="BU227" s="83"/>
      <c r="BV227" s="83"/>
      <c r="BW227" s="83"/>
      <c r="BX227" s="83"/>
      <c r="BY227" s="83"/>
      <c r="BZ227" s="83"/>
      <c r="CA227" s="83"/>
      <c r="CB227" s="83"/>
      <c r="CC227" s="83"/>
      <c r="CD227" s="83"/>
      <c r="CE227" s="83"/>
      <c r="CF227" s="83"/>
      <c r="CG227" s="83"/>
      <c r="CH227" s="83"/>
      <c r="CI227" s="83"/>
      <c r="CJ227" s="83"/>
      <c r="CK227" s="83"/>
      <c r="CL227" s="83"/>
      <c r="CM227" s="83"/>
      <c r="CN227" s="83"/>
      <c r="CO227" s="83"/>
      <c r="CP227" s="83"/>
      <c r="CQ227" s="83"/>
      <c r="CR227" s="83"/>
      <c r="CS227" s="83"/>
      <c r="CT227" s="83"/>
      <c r="CU227" s="83"/>
      <c r="CV227" s="83"/>
      <c r="CW227" s="83"/>
      <c r="CX227" s="83"/>
      <c r="CY227" s="83"/>
      <c r="CZ227" s="83"/>
      <c r="DA227" s="83"/>
      <c r="DB227" s="83"/>
      <c r="DC227" s="83"/>
      <c r="DD227" s="83"/>
      <c r="DE227" s="83"/>
      <c r="DF227" s="83"/>
      <c r="DG227" s="83"/>
      <c r="DH227" s="83"/>
      <c r="DI227" s="83"/>
      <c r="DJ227" s="83"/>
      <c r="DK227" s="83"/>
      <c r="DL227" s="83"/>
      <c r="DM227" s="83"/>
      <c r="DN227" s="83"/>
      <c r="DO227" s="83"/>
      <c r="DP227" s="83"/>
      <c r="DQ227" s="83"/>
      <c r="DR227" s="83"/>
      <c r="DS227" s="83"/>
      <c r="DT227" s="83"/>
      <c r="DU227" s="83"/>
      <c r="DV227" s="83"/>
      <c r="DW227" s="83"/>
      <c r="DX227" s="83"/>
      <c r="DY227" s="83"/>
      <c r="DZ227" s="83"/>
      <c r="EA227" s="83"/>
      <c r="EB227" s="83"/>
      <c r="EC227" s="83"/>
      <c r="ED227" s="83"/>
      <c r="EE227" s="83"/>
      <c r="EF227" s="83"/>
      <c r="EG227" s="83"/>
      <c r="EH227" s="83"/>
      <c r="EI227" s="83"/>
      <c r="EJ227" s="83"/>
      <c r="EK227" s="83"/>
      <c r="EL227" s="83"/>
      <c r="EM227" s="83"/>
      <c r="EN227" s="83"/>
      <c r="EO227" s="83"/>
      <c r="EP227" s="83"/>
    </row>
    <row r="228" spans="1:146" s="87" customFormat="1">
      <c r="A228" s="94">
        <v>23.1</v>
      </c>
      <c r="B228" s="96" t="s">
        <v>1048</v>
      </c>
      <c r="C228" s="97" t="s">
        <v>3</v>
      </c>
      <c r="D228" s="98">
        <v>1580</v>
      </c>
      <c r="E228" s="99"/>
      <c r="F228" s="99"/>
    </row>
    <row r="229" spans="1:146" s="87" customFormat="1" ht="28.5">
      <c r="A229" s="94">
        <v>23.2</v>
      </c>
      <c r="B229" s="96" t="s">
        <v>1407</v>
      </c>
      <c r="C229" s="97" t="s">
        <v>3</v>
      </c>
      <c r="D229" s="98">
        <v>604</v>
      </c>
      <c r="E229" s="99"/>
      <c r="F229" s="99"/>
    </row>
    <row r="230" spans="1:146" s="87" customFormat="1" ht="28.5">
      <c r="A230" s="94">
        <v>23.3</v>
      </c>
      <c r="B230" s="96" t="s">
        <v>1049</v>
      </c>
      <c r="C230" s="97" t="s">
        <v>3</v>
      </c>
      <c r="D230" s="98">
        <v>332</v>
      </c>
      <c r="E230" s="99"/>
      <c r="F230" s="99"/>
    </row>
    <row r="231" spans="1:146" s="87" customFormat="1" ht="28.5">
      <c r="A231" s="94">
        <v>23.4</v>
      </c>
      <c r="B231" s="96" t="s">
        <v>260</v>
      </c>
      <c r="C231" s="97" t="s">
        <v>163</v>
      </c>
      <c r="D231" s="98">
        <v>488</v>
      </c>
      <c r="E231" s="99"/>
      <c r="F231" s="99"/>
    </row>
    <row r="232" spans="1:146" s="87" customFormat="1" ht="28.5">
      <c r="A232" s="94">
        <v>23.5</v>
      </c>
      <c r="B232" s="96" t="s">
        <v>1055</v>
      </c>
      <c r="C232" s="97" t="s">
        <v>163</v>
      </c>
      <c r="D232" s="98">
        <v>147</v>
      </c>
      <c r="E232" s="99"/>
      <c r="F232" s="99"/>
    </row>
    <row r="233" spans="1:146" s="87" customFormat="1" ht="28.5">
      <c r="A233" s="94">
        <v>23.6</v>
      </c>
      <c r="B233" s="96" t="s">
        <v>1056</v>
      </c>
      <c r="C233" s="97" t="s">
        <v>3</v>
      </c>
      <c r="D233" s="98">
        <v>1307</v>
      </c>
      <c r="E233" s="99"/>
      <c r="F233" s="99"/>
    </row>
    <row r="234" spans="1:146" s="87" customFormat="1" ht="28.5">
      <c r="A234" s="94">
        <v>23.7</v>
      </c>
      <c r="B234" s="96" t="s">
        <v>1057</v>
      </c>
      <c r="C234" s="97" t="s">
        <v>163</v>
      </c>
      <c r="D234" s="98">
        <v>1658</v>
      </c>
      <c r="E234" s="99"/>
      <c r="F234" s="99"/>
    </row>
    <row r="235" spans="1:146" s="87" customFormat="1">
      <c r="A235" s="94">
        <v>23.8</v>
      </c>
      <c r="B235" s="96" t="s">
        <v>1058</v>
      </c>
      <c r="C235" s="97" t="s">
        <v>163</v>
      </c>
      <c r="D235" s="98">
        <v>13</v>
      </c>
      <c r="E235" s="99"/>
      <c r="F235" s="99"/>
    </row>
    <row r="236" spans="1:146" s="87" customFormat="1">
      <c r="A236" s="94">
        <v>23.9</v>
      </c>
      <c r="B236" s="96" t="s">
        <v>1059</v>
      </c>
      <c r="C236" s="97" t="s">
        <v>163</v>
      </c>
      <c r="D236" s="98">
        <v>205</v>
      </c>
      <c r="E236" s="99"/>
      <c r="F236" s="99"/>
    </row>
    <row r="237" spans="1:146" s="87" customFormat="1" ht="28.5">
      <c r="A237" s="157">
        <v>23.1</v>
      </c>
      <c r="B237" s="96" t="s">
        <v>1060</v>
      </c>
      <c r="C237" s="97" t="s">
        <v>3</v>
      </c>
      <c r="D237" s="98">
        <v>143</v>
      </c>
      <c r="E237" s="99"/>
      <c r="F237" s="99"/>
    </row>
    <row r="238" spans="1:146" s="87" customFormat="1">
      <c r="A238" s="157">
        <v>23.11</v>
      </c>
      <c r="B238" s="96" t="s">
        <v>1052</v>
      </c>
      <c r="C238" s="97" t="s">
        <v>163</v>
      </c>
      <c r="D238" s="98">
        <v>27</v>
      </c>
      <c r="E238" s="99"/>
      <c r="F238" s="99"/>
    </row>
    <row r="239" spans="1:146" s="87" customFormat="1" ht="28.5">
      <c r="A239" s="157">
        <v>23.12</v>
      </c>
      <c r="B239" s="96" t="s">
        <v>1500</v>
      </c>
      <c r="C239" s="97" t="s">
        <v>3</v>
      </c>
      <c r="D239" s="98">
        <v>10</v>
      </c>
      <c r="E239" s="99"/>
      <c r="F239" s="99"/>
    </row>
    <row r="240" spans="1:146" s="87" customFormat="1">
      <c r="A240" s="157">
        <v>23.13</v>
      </c>
      <c r="B240" s="96" t="s">
        <v>1501</v>
      </c>
      <c r="C240" s="97" t="s">
        <v>163</v>
      </c>
      <c r="D240" s="98">
        <v>205</v>
      </c>
      <c r="E240" s="99"/>
      <c r="F240" s="99"/>
    </row>
    <row r="241" spans="1:146" s="87" customFormat="1" ht="28.5">
      <c r="A241" s="158">
        <v>23.14</v>
      </c>
      <c r="B241" s="96" t="s">
        <v>1576</v>
      </c>
      <c r="C241" s="97" t="s">
        <v>3</v>
      </c>
      <c r="D241" s="98">
        <v>240</v>
      </c>
      <c r="E241" s="99"/>
      <c r="F241" s="99"/>
    </row>
    <row r="242" spans="1:146" s="87" customFormat="1" ht="42.75">
      <c r="A242" s="158">
        <v>23.15</v>
      </c>
      <c r="B242" s="96" t="s">
        <v>1593</v>
      </c>
      <c r="C242" s="97" t="s">
        <v>3</v>
      </c>
      <c r="D242" s="98">
        <v>382</v>
      </c>
      <c r="E242" s="99"/>
      <c r="F242" s="99"/>
    </row>
    <row r="243" spans="1:146" s="83" customFormat="1">
      <c r="A243" s="100"/>
      <c r="B243" s="101" t="s">
        <v>1172</v>
      </c>
      <c r="C243" s="100"/>
      <c r="D243" s="102"/>
      <c r="E243" s="103"/>
      <c r="F243" s="103"/>
      <c r="G243" s="118"/>
    </row>
    <row r="244" spans="1:146" s="93" customFormat="1">
      <c r="A244" s="90">
        <v>24</v>
      </c>
      <c r="B244" s="91" t="s">
        <v>1061</v>
      </c>
      <c r="C244" s="90"/>
      <c r="D244" s="92"/>
      <c r="E244" s="107"/>
      <c r="F244" s="107"/>
      <c r="G244" s="118"/>
      <c r="H244" s="83"/>
      <c r="I244" s="83"/>
      <c r="J244" s="83"/>
      <c r="K244" s="83"/>
      <c r="L244" s="83"/>
      <c r="M244" s="83"/>
      <c r="N244" s="83"/>
      <c r="O244" s="83"/>
      <c r="P244" s="83"/>
      <c r="Q244" s="83"/>
      <c r="R244" s="83"/>
      <c r="S244" s="83"/>
      <c r="T244" s="83"/>
      <c r="U244" s="83"/>
      <c r="V244" s="83"/>
      <c r="W244" s="83"/>
      <c r="X244" s="83"/>
      <c r="Y244" s="83"/>
      <c r="Z244" s="83"/>
      <c r="AA244" s="83"/>
      <c r="AB244" s="83"/>
      <c r="AC244" s="83"/>
      <c r="AD244" s="83"/>
      <c r="AE244" s="83"/>
      <c r="AF244" s="83"/>
      <c r="AG244" s="83"/>
      <c r="AH244" s="83"/>
      <c r="AI244" s="83"/>
      <c r="AJ244" s="83"/>
      <c r="AK244" s="83"/>
      <c r="AL244" s="83"/>
      <c r="AM244" s="83"/>
      <c r="AN244" s="83"/>
      <c r="AO244" s="83"/>
      <c r="AP244" s="83"/>
      <c r="AQ244" s="83"/>
      <c r="AR244" s="83"/>
      <c r="AS244" s="83"/>
      <c r="AT244" s="83"/>
      <c r="AU244" s="83"/>
      <c r="AV244" s="83"/>
      <c r="AW244" s="83"/>
      <c r="AX244" s="83"/>
      <c r="AY244" s="83"/>
      <c r="AZ244" s="83"/>
      <c r="BA244" s="83"/>
      <c r="BB244" s="83"/>
      <c r="BC244" s="83"/>
      <c r="BD244" s="83"/>
      <c r="BE244" s="83"/>
      <c r="BF244" s="83"/>
      <c r="BG244" s="83"/>
      <c r="BH244" s="83"/>
      <c r="BI244" s="83"/>
      <c r="BJ244" s="83"/>
      <c r="BK244" s="83"/>
      <c r="BL244" s="83"/>
      <c r="BM244" s="83"/>
      <c r="BN244" s="83"/>
      <c r="BO244" s="83"/>
      <c r="BP244" s="83"/>
      <c r="BQ244" s="83"/>
      <c r="BR244" s="83"/>
      <c r="BS244" s="83"/>
      <c r="BT244" s="83"/>
      <c r="BU244" s="83"/>
      <c r="BV244" s="83"/>
      <c r="BW244" s="83"/>
      <c r="BX244" s="83"/>
      <c r="BY244" s="83"/>
      <c r="BZ244" s="83"/>
      <c r="CA244" s="83"/>
      <c r="CB244" s="83"/>
      <c r="CC244" s="83"/>
      <c r="CD244" s="83"/>
      <c r="CE244" s="83"/>
      <c r="CF244" s="83"/>
      <c r="CG244" s="83"/>
      <c r="CH244" s="83"/>
      <c r="CI244" s="83"/>
      <c r="CJ244" s="83"/>
      <c r="CK244" s="83"/>
      <c r="CL244" s="83"/>
      <c r="CM244" s="83"/>
      <c r="CN244" s="83"/>
      <c r="CO244" s="83"/>
      <c r="CP244" s="83"/>
      <c r="CQ244" s="83"/>
      <c r="CR244" s="83"/>
      <c r="CS244" s="83"/>
      <c r="CT244" s="83"/>
      <c r="CU244" s="83"/>
      <c r="CV244" s="83"/>
      <c r="CW244" s="83"/>
      <c r="CX244" s="83"/>
      <c r="CY244" s="83"/>
      <c r="CZ244" s="83"/>
      <c r="DA244" s="83"/>
      <c r="DB244" s="83"/>
      <c r="DC244" s="83"/>
      <c r="DD244" s="83"/>
      <c r="DE244" s="83"/>
      <c r="DF244" s="83"/>
      <c r="DG244" s="83"/>
      <c r="DH244" s="83"/>
      <c r="DI244" s="83"/>
      <c r="DJ244" s="83"/>
      <c r="DK244" s="83"/>
      <c r="DL244" s="83"/>
      <c r="DM244" s="83"/>
      <c r="DN244" s="83"/>
      <c r="DO244" s="83"/>
      <c r="DP244" s="83"/>
      <c r="DQ244" s="83"/>
      <c r="DR244" s="83"/>
      <c r="DS244" s="83"/>
      <c r="DT244" s="83"/>
      <c r="DU244" s="83"/>
      <c r="DV244" s="83"/>
      <c r="DW244" s="83"/>
      <c r="DX244" s="83"/>
      <c r="DY244" s="83"/>
      <c r="DZ244" s="83"/>
      <c r="EA244" s="83"/>
      <c r="EB244" s="83"/>
      <c r="EC244" s="83"/>
      <c r="ED244" s="83"/>
      <c r="EE244" s="83"/>
      <c r="EF244" s="83"/>
      <c r="EG244" s="83"/>
      <c r="EH244" s="83"/>
      <c r="EI244" s="83"/>
      <c r="EJ244" s="83"/>
      <c r="EK244" s="83"/>
      <c r="EL244" s="83"/>
      <c r="EM244" s="83"/>
      <c r="EN244" s="83"/>
      <c r="EO244" s="83"/>
      <c r="EP244" s="83"/>
    </row>
    <row r="245" spans="1:146" ht="28.5">
      <c r="A245" s="94">
        <v>24.1</v>
      </c>
      <c r="B245" s="96" t="s">
        <v>1436</v>
      </c>
      <c r="C245" s="97" t="s">
        <v>3</v>
      </c>
      <c r="D245" s="98">
        <v>595</v>
      </c>
      <c r="E245" s="99"/>
      <c r="F245" s="99"/>
    </row>
    <row r="246" spans="1:146" ht="28.5">
      <c r="A246" s="94">
        <v>24.2</v>
      </c>
      <c r="B246" s="96" t="s">
        <v>1063</v>
      </c>
      <c r="C246" s="97" t="s">
        <v>163</v>
      </c>
      <c r="D246" s="98">
        <v>194</v>
      </c>
      <c r="E246" s="99"/>
      <c r="F246" s="99"/>
    </row>
    <row r="247" spans="1:146" s="83" customFormat="1">
      <c r="A247" s="100"/>
      <c r="B247" s="101" t="s">
        <v>1175</v>
      </c>
      <c r="C247" s="100"/>
      <c r="D247" s="102"/>
      <c r="E247" s="103"/>
      <c r="F247" s="103"/>
      <c r="G247" s="118"/>
    </row>
    <row r="248" spans="1:146" s="93" customFormat="1">
      <c r="A248" s="90">
        <v>25</v>
      </c>
      <c r="B248" s="91" t="s">
        <v>1210</v>
      </c>
      <c r="C248" s="90"/>
      <c r="D248" s="92"/>
      <c r="E248" s="107"/>
      <c r="F248" s="107"/>
      <c r="G248" s="118"/>
      <c r="H248" s="83"/>
      <c r="I248" s="83"/>
      <c r="J248" s="83"/>
      <c r="K248" s="83"/>
      <c r="L248" s="83"/>
      <c r="M248" s="83"/>
      <c r="N248" s="83"/>
      <c r="O248" s="83"/>
      <c r="P248" s="83"/>
      <c r="Q248" s="83"/>
      <c r="R248" s="83"/>
      <c r="S248" s="83"/>
      <c r="T248" s="83"/>
      <c r="U248" s="83"/>
      <c r="V248" s="83"/>
      <c r="W248" s="83"/>
      <c r="X248" s="83"/>
      <c r="Y248" s="83"/>
      <c r="Z248" s="83"/>
      <c r="AA248" s="83"/>
      <c r="AB248" s="83"/>
      <c r="AC248" s="83"/>
      <c r="AD248" s="83"/>
      <c r="AE248" s="83"/>
      <c r="AF248" s="83"/>
      <c r="AG248" s="83"/>
      <c r="AH248" s="83"/>
      <c r="AI248" s="83"/>
      <c r="AJ248" s="83"/>
      <c r="AK248" s="83"/>
      <c r="AL248" s="83"/>
      <c r="AM248" s="83"/>
      <c r="AN248" s="83"/>
      <c r="AO248" s="83"/>
      <c r="AP248" s="83"/>
      <c r="AQ248" s="83"/>
      <c r="AR248" s="83"/>
      <c r="AS248" s="83"/>
      <c r="AT248" s="83"/>
      <c r="AU248" s="83"/>
      <c r="AV248" s="83"/>
      <c r="AW248" s="83"/>
      <c r="AX248" s="83"/>
      <c r="AY248" s="83"/>
      <c r="AZ248" s="83"/>
      <c r="BA248" s="83"/>
      <c r="BB248" s="83"/>
      <c r="BC248" s="83"/>
      <c r="BD248" s="83"/>
      <c r="BE248" s="83"/>
      <c r="BF248" s="83"/>
      <c r="BG248" s="83"/>
      <c r="BH248" s="83"/>
      <c r="BI248" s="83"/>
      <c r="BJ248" s="83"/>
      <c r="BK248" s="83"/>
      <c r="BL248" s="83"/>
      <c r="BM248" s="83"/>
      <c r="BN248" s="83"/>
      <c r="BO248" s="83"/>
      <c r="BP248" s="83"/>
      <c r="BQ248" s="83"/>
      <c r="BR248" s="83"/>
      <c r="BS248" s="83"/>
      <c r="BT248" s="83"/>
      <c r="BU248" s="83"/>
      <c r="BV248" s="83"/>
      <c r="BW248" s="83"/>
      <c r="BX248" s="83"/>
      <c r="BY248" s="83"/>
      <c r="BZ248" s="83"/>
      <c r="CA248" s="83"/>
      <c r="CB248" s="83"/>
      <c r="CC248" s="83"/>
      <c r="CD248" s="83"/>
      <c r="CE248" s="83"/>
      <c r="CF248" s="83"/>
      <c r="CG248" s="83"/>
      <c r="CH248" s="83"/>
      <c r="CI248" s="83"/>
      <c r="CJ248" s="83"/>
      <c r="CK248" s="83"/>
      <c r="CL248" s="83"/>
      <c r="CM248" s="83"/>
      <c r="CN248" s="83"/>
      <c r="CO248" s="83"/>
      <c r="CP248" s="83"/>
      <c r="CQ248" s="83"/>
      <c r="CR248" s="83"/>
      <c r="CS248" s="83"/>
      <c r="CT248" s="83"/>
      <c r="CU248" s="83"/>
      <c r="CV248" s="83"/>
      <c r="CW248" s="83"/>
      <c r="CX248" s="83"/>
      <c r="CY248" s="83"/>
      <c r="CZ248" s="83"/>
      <c r="DA248" s="83"/>
      <c r="DB248" s="83"/>
      <c r="DC248" s="83"/>
      <c r="DD248" s="83"/>
      <c r="DE248" s="83"/>
      <c r="DF248" s="83"/>
      <c r="DG248" s="83"/>
      <c r="DH248" s="83"/>
      <c r="DI248" s="83"/>
      <c r="DJ248" s="83"/>
      <c r="DK248" s="83"/>
      <c r="DL248" s="83"/>
      <c r="DM248" s="83"/>
      <c r="DN248" s="83"/>
      <c r="DO248" s="83"/>
      <c r="DP248" s="83"/>
      <c r="DQ248" s="83"/>
      <c r="DR248" s="83"/>
      <c r="DS248" s="83"/>
      <c r="DT248" s="83"/>
      <c r="DU248" s="83"/>
      <c r="DV248" s="83"/>
      <c r="DW248" s="83"/>
      <c r="DX248" s="83"/>
      <c r="DY248" s="83"/>
      <c r="DZ248" s="83"/>
      <c r="EA248" s="83"/>
      <c r="EB248" s="83"/>
      <c r="EC248" s="83"/>
      <c r="ED248" s="83"/>
      <c r="EE248" s="83"/>
      <c r="EF248" s="83"/>
      <c r="EG248" s="83"/>
      <c r="EH248" s="83"/>
      <c r="EI248" s="83"/>
      <c r="EJ248" s="83"/>
      <c r="EK248" s="83"/>
      <c r="EL248" s="83"/>
      <c r="EM248" s="83"/>
      <c r="EN248" s="83"/>
      <c r="EO248" s="83"/>
      <c r="EP248" s="83"/>
    </row>
    <row r="249" spans="1:146" ht="42.75">
      <c r="A249" s="94">
        <v>25.1</v>
      </c>
      <c r="B249" s="96" t="s">
        <v>1385</v>
      </c>
      <c r="C249" s="97" t="s">
        <v>4</v>
      </c>
      <c r="D249" s="98">
        <v>35</v>
      </c>
      <c r="E249" s="99"/>
      <c r="F249" s="99"/>
    </row>
    <row r="250" spans="1:146" ht="28.5">
      <c r="A250" s="148">
        <v>25.2</v>
      </c>
      <c r="B250" s="96" t="s">
        <v>1064</v>
      </c>
      <c r="C250" s="97" t="s">
        <v>3</v>
      </c>
      <c r="D250" s="98">
        <v>27</v>
      </c>
      <c r="E250" s="99"/>
      <c r="F250" s="99"/>
    </row>
    <row r="251" spans="1:146" ht="28.5">
      <c r="A251" s="94">
        <v>25.3</v>
      </c>
      <c r="B251" s="96" t="s">
        <v>1065</v>
      </c>
      <c r="C251" s="97" t="s">
        <v>4</v>
      </c>
      <c r="D251" s="98">
        <v>35</v>
      </c>
      <c r="E251" s="99"/>
      <c r="F251" s="99"/>
    </row>
    <row r="252" spans="1:146" ht="28.5">
      <c r="A252" s="148">
        <v>25.4</v>
      </c>
      <c r="B252" s="96" t="s">
        <v>1699</v>
      </c>
      <c r="C252" s="97" t="s">
        <v>4</v>
      </c>
      <c r="D252" s="98">
        <v>35</v>
      </c>
      <c r="E252" s="99"/>
      <c r="F252" s="99"/>
    </row>
    <row r="253" spans="1:146" ht="42.75">
      <c r="A253" s="94">
        <v>25.5</v>
      </c>
      <c r="B253" s="96" t="s">
        <v>1066</v>
      </c>
      <c r="C253" s="97" t="s">
        <v>3</v>
      </c>
      <c r="D253" s="98">
        <v>73</v>
      </c>
      <c r="E253" s="99"/>
      <c r="F253" s="99"/>
    </row>
    <row r="254" spans="1:146" ht="42.75">
      <c r="A254" s="94">
        <v>25.6</v>
      </c>
      <c r="B254" s="96" t="s">
        <v>1067</v>
      </c>
      <c r="C254" s="97" t="s">
        <v>4</v>
      </c>
      <c r="D254" s="98">
        <v>35</v>
      </c>
      <c r="E254" s="99"/>
      <c r="F254" s="99"/>
    </row>
    <row r="255" spans="1:146" ht="28.5">
      <c r="A255" s="94">
        <v>25.7</v>
      </c>
      <c r="B255" s="96" t="s">
        <v>1701</v>
      </c>
      <c r="C255" s="97" t="s">
        <v>4</v>
      </c>
      <c r="D255" s="98">
        <v>35</v>
      </c>
      <c r="E255" s="99"/>
      <c r="F255" s="99"/>
    </row>
    <row r="256" spans="1:146" ht="28.5">
      <c r="A256" s="94">
        <v>25.8</v>
      </c>
      <c r="B256" s="96" t="s">
        <v>1068</v>
      </c>
      <c r="C256" s="97" t="s">
        <v>4</v>
      </c>
      <c r="D256" s="98">
        <v>35</v>
      </c>
      <c r="E256" s="99"/>
      <c r="F256" s="99"/>
    </row>
    <row r="257" spans="1:146" ht="28.5">
      <c r="A257" s="94">
        <v>25.9</v>
      </c>
      <c r="B257" s="96" t="s">
        <v>1302</v>
      </c>
      <c r="C257" s="97" t="s">
        <v>4</v>
      </c>
      <c r="D257" s="98">
        <v>35</v>
      </c>
      <c r="E257" s="99"/>
      <c r="F257" s="99"/>
    </row>
    <row r="258" spans="1:146" ht="42.75">
      <c r="A258" s="157">
        <v>25.1</v>
      </c>
      <c r="B258" s="96" t="s">
        <v>1069</v>
      </c>
      <c r="C258" s="97" t="s">
        <v>4</v>
      </c>
      <c r="D258" s="98">
        <v>35</v>
      </c>
      <c r="E258" s="99"/>
      <c r="F258" s="99"/>
    </row>
    <row r="259" spans="1:146" ht="57">
      <c r="A259" s="157">
        <v>25.11</v>
      </c>
      <c r="B259" s="96" t="s">
        <v>1410</v>
      </c>
      <c r="C259" s="97" t="s">
        <v>4</v>
      </c>
      <c r="D259" s="98">
        <v>35</v>
      </c>
      <c r="E259" s="99"/>
      <c r="F259" s="99"/>
    </row>
    <row r="260" spans="1:146" s="83" customFormat="1">
      <c r="A260" s="100"/>
      <c r="B260" s="101" t="s">
        <v>1370</v>
      </c>
      <c r="C260" s="108"/>
      <c r="D260" s="102"/>
      <c r="E260" s="103"/>
      <c r="F260" s="103"/>
      <c r="G260" s="118"/>
    </row>
    <row r="261" spans="1:146" s="93" customFormat="1">
      <c r="A261" s="90">
        <v>26</v>
      </c>
      <c r="B261" s="91" t="s">
        <v>10</v>
      </c>
      <c r="C261" s="90"/>
      <c r="D261" s="92"/>
      <c r="E261" s="107"/>
      <c r="F261" s="107"/>
      <c r="G261" s="118"/>
      <c r="H261" s="83"/>
      <c r="I261" s="83"/>
      <c r="J261" s="83"/>
      <c r="K261" s="83"/>
      <c r="L261" s="83"/>
      <c r="M261" s="83"/>
      <c r="N261" s="83"/>
      <c r="O261" s="83"/>
      <c r="P261" s="83"/>
      <c r="Q261" s="83"/>
      <c r="R261" s="83"/>
      <c r="S261" s="83"/>
      <c r="T261" s="83"/>
      <c r="U261" s="83"/>
      <c r="V261" s="83"/>
      <c r="W261" s="83"/>
      <c r="X261" s="83"/>
      <c r="Y261" s="83"/>
      <c r="Z261" s="83"/>
      <c r="AA261" s="83"/>
      <c r="AB261" s="83"/>
      <c r="AC261" s="83"/>
      <c r="AD261" s="83"/>
      <c r="AE261" s="83"/>
      <c r="AF261" s="83"/>
      <c r="AG261" s="83"/>
      <c r="AH261" s="83"/>
      <c r="AI261" s="83"/>
      <c r="AJ261" s="83"/>
      <c r="AK261" s="83"/>
      <c r="AL261" s="83"/>
      <c r="AM261" s="83"/>
      <c r="AN261" s="83"/>
      <c r="AO261" s="83"/>
      <c r="AP261" s="83"/>
      <c r="AQ261" s="83"/>
      <c r="AR261" s="83"/>
      <c r="AS261" s="83"/>
      <c r="AT261" s="83"/>
      <c r="AU261" s="83"/>
      <c r="AV261" s="83"/>
      <c r="AW261" s="83"/>
      <c r="AX261" s="83"/>
      <c r="AY261" s="83"/>
      <c r="AZ261" s="83"/>
      <c r="BA261" s="83"/>
      <c r="BB261" s="83"/>
      <c r="BC261" s="83"/>
      <c r="BD261" s="83"/>
      <c r="BE261" s="83"/>
      <c r="BF261" s="83"/>
      <c r="BG261" s="83"/>
      <c r="BH261" s="83"/>
      <c r="BI261" s="83"/>
      <c r="BJ261" s="83"/>
      <c r="BK261" s="83"/>
      <c r="BL261" s="83"/>
      <c r="BM261" s="83"/>
      <c r="BN261" s="83"/>
      <c r="BO261" s="83"/>
      <c r="BP261" s="83"/>
      <c r="BQ261" s="83"/>
      <c r="BR261" s="83"/>
      <c r="BS261" s="83"/>
      <c r="BT261" s="83"/>
      <c r="BU261" s="83"/>
      <c r="BV261" s="83"/>
      <c r="BW261" s="83"/>
      <c r="BX261" s="83"/>
      <c r="BY261" s="83"/>
      <c r="BZ261" s="83"/>
      <c r="CA261" s="83"/>
      <c r="CB261" s="83"/>
      <c r="CC261" s="83"/>
      <c r="CD261" s="83"/>
      <c r="CE261" s="83"/>
      <c r="CF261" s="83"/>
      <c r="CG261" s="83"/>
      <c r="CH261" s="83"/>
      <c r="CI261" s="83"/>
      <c r="CJ261" s="83"/>
      <c r="CK261" s="83"/>
      <c r="CL261" s="83"/>
      <c r="CM261" s="83"/>
      <c r="CN261" s="83"/>
      <c r="CO261" s="83"/>
      <c r="CP261" s="83"/>
      <c r="CQ261" s="83"/>
      <c r="CR261" s="83"/>
      <c r="CS261" s="83"/>
      <c r="CT261" s="83"/>
      <c r="CU261" s="83"/>
      <c r="CV261" s="83"/>
      <c r="CW261" s="83"/>
      <c r="CX261" s="83"/>
      <c r="CY261" s="83"/>
      <c r="CZ261" s="83"/>
      <c r="DA261" s="83"/>
      <c r="DB261" s="83"/>
      <c r="DC261" s="83"/>
      <c r="DD261" s="83"/>
      <c r="DE261" s="83"/>
      <c r="DF261" s="83"/>
      <c r="DG261" s="83"/>
      <c r="DH261" s="83"/>
      <c r="DI261" s="83"/>
      <c r="DJ261" s="83"/>
      <c r="DK261" s="83"/>
      <c r="DL261" s="83"/>
      <c r="DM261" s="83"/>
      <c r="DN261" s="83"/>
      <c r="DO261" s="83"/>
      <c r="DP261" s="83"/>
      <c r="DQ261" s="83"/>
      <c r="DR261" s="83"/>
      <c r="DS261" s="83"/>
      <c r="DT261" s="83"/>
      <c r="DU261" s="83"/>
      <c r="DV261" s="83"/>
      <c r="DW261" s="83"/>
      <c r="DX261" s="83"/>
      <c r="DY261" s="83"/>
      <c r="DZ261" s="83"/>
      <c r="EA261" s="83"/>
      <c r="EB261" s="83"/>
      <c r="EC261" s="83"/>
      <c r="ED261" s="83"/>
      <c r="EE261" s="83"/>
      <c r="EF261" s="83"/>
      <c r="EG261" s="83"/>
      <c r="EH261" s="83"/>
      <c r="EI261" s="83"/>
      <c r="EJ261" s="83"/>
      <c r="EK261" s="83"/>
      <c r="EL261" s="83"/>
      <c r="EM261" s="83"/>
      <c r="EN261" s="83"/>
      <c r="EO261" s="83"/>
      <c r="EP261" s="83"/>
    </row>
    <row r="262" spans="1:146" ht="42.75">
      <c r="A262" s="94">
        <v>26.1</v>
      </c>
      <c r="B262" s="96" t="s">
        <v>1070</v>
      </c>
      <c r="C262" s="97" t="s">
        <v>3</v>
      </c>
      <c r="D262" s="98">
        <v>391</v>
      </c>
      <c r="E262" s="99"/>
      <c r="F262" s="99"/>
    </row>
    <row r="263" spans="1:146" ht="85.5">
      <c r="A263" s="94">
        <v>26.2</v>
      </c>
      <c r="B263" s="96" t="s">
        <v>1513</v>
      </c>
      <c r="C263" s="97" t="s">
        <v>163</v>
      </c>
      <c r="D263" s="98">
        <v>62</v>
      </c>
      <c r="E263" s="99"/>
      <c r="F263" s="99"/>
    </row>
    <row r="264" spans="1:146" ht="71.25">
      <c r="A264" s="94">
        <v>26.3</v>
      </c>
      <c r="B264" s="96" t="s">
        <v>1528</v>
      </c>
      <c r="C264" s="97" t="s">
        <v>163</v>
      </c>
      <c r="D264" s="98">
        <v>12</v>
      </c>
      <c r="E264" s="99"/>
      <c r="F264" s="99"/>
    </row>
    <row r="265" spans="1:146" ht="42.75">
      <c r="A265" s="148">
        <v>26.4</v>
      </c>
      <c r="B265" s="96" t="s">
        <v>1529</v>
      </c>
      <c r="C265" s="97" t="s">
        <v>4</v>
      </c>
      <c r="D265" s="98">
        <v>91</v>
      </c>
      <c r="E265" s="99"/>
      <c r="F265" s="99"/>
    </row>
    <row r="266" spans="1:146" ht="28.5">
      <c r="A266" s="94">
        <v>26.5</v>
      </c>
      <c r="B266" s="96" t="s">
        <v>1503</v>
      </c>
      <c r="C266" s="97" t="s">
        <v>4</v>
      </c>
      <c r="D266" s="98">
        <v>35</v>
      </c>
      <c r="E266" s="99"/>
      <c r="F266" s="99"/>
    </row>
    <row r="267" spans="1:146" ht="42.75">
      <c r="A267" s="94">
        <v>26.6</v>
      </c>
      <c r="B267" s="96" t="s">
        <v>1702</v>
      </c>
      <c r="C267" s="97" t="s">
        <v>163</v>
      </c>
      <c r="D267" s="98">
        <v>49</v>
      </c>
      <c r="E267" s="99"/>
      <c r="F267" s="99"/>
    </row>
    <row r="268" spans="1:146" ht="42.75">
      <c r="A268" s="94">
        <v>26.7</v>
      </c>
      <c r="B268" s="96" t="s">
        <v>1532</v>
      </c>
      <c r="C268" s="97" t="s">
        <v>4</v>
      </c>
      <c r="D268" s="98">
        <v>28</v>
      </c>
      <c r="E268" s="99"/>
      <c r="F268" s="99"/>
    </row>
    <row r="269" spans="1:146" ht="28.5">
      <c r="A269" s="148">
        <v>26.8</v>
      </c>
      <c r="B269" s="96" t="s">
        <v>1533</v>
      </c>
      <c r="C269" s="97" t="s">
        <v>4</v>
      </c>
      <c r="D269" s="98">
        <v>1</v>
      </c>
      <c r="E269" s="99"/>
      <c r="F269" s="99"/>
    </row>
    <row r="270" spans="1:146" s="83" customFormat="1">
      <c r="A270" s="100"/>
      <c r="B270" s="101" t="s">
        <v>1212</v>
      </c>
      <c r="C270" s="100"/>
      <c r="D270" s="102"/>
      <c r="E270" s="103"/>
      <c r="F270" s="103"/>
      <c r="G270" s="118"/>
    </row>
    <row r="271" spans="1:146" s="93" customFormat="1">
      <c r="A271" s="90">
        <v>27</v>
      </c>
      <c r="B271" s="91" t="s">
        <v>1071</v>
      </c>
      <c r="C271" s="90"/>
      <c r="D271" s="172"/>
      <c r="E271" s="107"/>
      <c r="F271" s="107"/>
      <c r="G271" s="118"/>
      <c r="H271" s="83"/>
      <c r="I271" s="83"/>
      <c r="J271" s="83"/>
      <c r="K271" s="83"/>
      <c r="L271" s="83"/>
      <c r="M271" s="83"/>
      <c r="N271" s="83"/>
      <c r="O271" s="83"/>
      <c r="P271" s="83"/>
      <c r="Q271" s="83"/>
      <c r="R271" s="83"/>
      <c r="S271" s="83"/>
      <c r="T271" s="83"/>
      <c r="U271" s="83"/>
      <c r="V271" s="83"/>
      <c r="W271" s="83"/>
      <c r="X271" s="83"/>
      <c r="Y271" s="83"/>
      <c r="Z271" s="83"/>
      <c r="AA271" s="83"/>
      <c r="AB271" s="83"/>
      <c r="AC271" s="83"/>
      <c r="AD271" s="83"/>
      <c r="AE271" s="83"/>
      <c r="AF271" s="83"/>
      <c r="AG271" s="83"/>
      <c r="AH271" s="83"/>
      <c r="AI271" s="83"/>
      <c r="AJ271" s="83"/>
      <c r="AK271" s="83"/>
      <c r="AL271" s="83"/>
      <c r="AM271" s="83"/>
      <c r="AN271" s="83"/>
      <c r="AO271" s="83"/>
      <c r="AP271" s="83"/>
      <c r="AQ271" s="83"/>
      <c r="AR271" s="83"/>
      <c r="AS271" s="83"/>
      <c r="AT271" s="83"/>
      <c r="AU271" s="83"/>
      <c r="AV271" s="83"/>
      <c r="AW271" s="83"/>
      <c r="AX271" s="83"/>
      <c r="AY271" s="83"/>
      <c r="AZ271" s="83"/>
      <c r="BA271" s="83"/>
      <c r="BB271" s="83"/>
      <c r="BC271" s="83"/>
      <c r="BD271" s="83"/>
      <c r="BE271" s="83"/>
      <c r="BF271" s="83"/>
      <c r="BG271" s="83"/>
      <c r="BH271" s="83"/>
      <c r="BI271" s="83"/>
      <c r="BJ271" s="83"/>
      <c r="BK271" s="83"/>
      <c r="BL271" s="83"/>
      <c r="BM271" s="83"/>
      <c r="BN271" s="83"/>
      <c r="BO271" s="83"/>
      <c r="BP271" s="83"/>
      <c r="BQ271" s="83"/>
      <c r="BR271" s="83"/>
      <c r="BS271" s="83"/>
      <c r="BT271" s="83"/>
      <c r="BU271" s="83"/>
      <c r="BV271" s="83"/>
      <c r="BW271" s="83"/>
      <c r="BX271" s="83"/>
      <c r="BY271" s="83"/>
      <c r="BZ271" s="83"/>
      <c r="CA271" s="83"/>
      <c r="CB271" s="83"/>
      <c r="CC271" s="83"/>
      <c r="CD271" s="83"/>
      <c r="CE271" s="83"/>
      <c r="CF271" s="83"/>
      <c r="CG271" s="83"/>
      <c r="CH271" s="83"/>
      <c r="CI271" s="83"/>
      <c r="CJ271" s="83"/>
      <c r="CK271" s="83"/>
      <c r="CL271" s="83"/>
      <c r="CM271" s="83"/>
      <c r="CN271" s="83"/>
      <c r="CO271" s="83"/>
      <c r="CP271" s="83"/>
      <c r="CQ271" s="83"/>
      <c r="CR271" s="83"/>
      <c r="CS271" s="83"/>
      <c r="CT271" s="83"/>
      <c r="CU271" s="83"/>
      <c r="CV271" s="83"/>
      <c r="CW271" s="83"/>
      <c r="CX271" s="83"/>
      <c r="CY271" s="83"/>
      <c r="CZ271" s="83"/>
      <c r="DA271" s="83"/>
      <c r="DB271" s="83"/>
      <c r="DC271" s="83"/>
      <c r="DD271" s="83"/>
      <c r="DE271" s="83"/>
      <c r="DF271" s="83"/>
      <c r="DG271" s="83"/>
      <c r="DH271" s="83"/>
      <c r="DI271" s="83"/>
      <c r="DJ271" s="83"/>
      <c r="DK271" s="83"/>
      <c r="DL271" s="83"/>
      <c r="DM271" s="83"/>
      <c r="DN271" s="83"/>
      <c r="DO271" s="83"/>
      <c r="DP271" s="83"/>
      <c r="DQ271" s="83"/>
      <c r="DR271" s="83"/>
      <c r="DS271" s="83"/>
      <c r="DT271" s="83"/>
      <c r="DU271" s="83"/>
      <c r="DV271" s="83"/>
      <c r="DW271" s="83"/>
      <c r="DX271" s="83"/>
      <c r="DY271" s="83"/>
      <c r="DZ271" s="83"/>
      <c r="EA271" s="83"/>
      <c r="EB271" s="83"/>
      <c r="EC271" s="83"/>
      <c r="ED271" s="83"/>
      <c r="EE271" s="83"/>
      <c r="EF271" s="83"/>
      <c r="EG271" s="83"/>
      <c r="EH271" s="83"/>
      <c r="EI271" s="83"/>
      <c r="EJ271" s="83"/>
      <c r="EK271" s="83"/>
      <c r="EL271" s="83"/>
      <c r="EM271" s="83"/>
      <c r="EN271" s="83"/>
      <c r="EO271" s="83"/>
      <c r="EP271" s="83"/>
    </row>
    <row r="272" spans="1:146" s="93" customFormat="1" ht="57">
      <c r="A272" s="148">
        <v>27.1</v>
      </c>
      <c r="B272" s="96" t="s">
        <v>1606</v>
      </c>
      <c r="C272" s="97" t="s">
        <v>831</v>
      </c>
      <c r="D272" s="173">
        <v>20</v>
      </c>
      <c r="E272" s="99"/>
      <c r="F272" s="99"/>
      <c r="G272" s="118"/>
      <c r="H272" s="83"/>
      <c r="I272" s="83"/>
      <c r="J272" s="83"/>
      <c r="K272" s="83"/>
      <c r="L272" s="83"/>
      <c r="M272" s="83"/>
      <c r="N272" s="83"/>
      <c r="O272" s="83"/>
      <c r="P272" s="83"/>
      <c r="Q272" s="83"/>
      <c r="R272" s="83"/>
      <c r="S272" s="83"/>
      <c r="T272" s="83"/>
      <c r="U272" s="83"/>
      <c r="V272" s="83"/>
      <c r="W272" s="83"/>
      <c r="X272" s="83"/>
      <c r="Y272" s="83"/>
      <c r="Z272" s="83"/>
      <c r="AA272" s="83"/>
      <c r="AB272" s="83"/>
      <c r="AC272" s="83"/>
      <c r="AD272" s="83"/>
      <c r="AE272" s="83"/>
      <c r="AF272" s="83"/>
      <c r="AG272" s="83"/>
      <c r="AH272" s="83"/>
      <c r="AI272" s="83"/>
      <c r="AJ272" s="83"/>
      <c r="AK272" s="83"/>
      <c r="AL272" s="83"/>
      <c r="AM272" s="83"/>
      <c r="AN272" s="83"/>
      <c r="AO272" s="83"/>
      <c r="AP272" s="83"/>
      <c r="AQ272" s="83"/>
      <c r="AR272" s="83"/>
      <c r="AS272" s="83"/>
      <c r="AT272" s="83"/>
      <c r="AU272" s="83"/>
      <c r="AV272" s="83"/>
      <c r="AW272" s="83"/>
      <c r="AX272" s="83"/>
      <c r="AY272" s="83"/>
      <c r="AZ272" s="83"/>
      <c r="BA272" s="83"/>
      <c r="BB272" s="83"/>
      <c r="BC272" s="83"/>
      <c r="BD272" s="83"/>
      <c r="BE272" s="83"/>
      <c r="BF272" s="83"/>
      <c r="BG272" s="83"/>
      <c r="BH272" s="83"/>
      <c r="BI272" s="83"/>
      <c r="BJ272" s="83"/>
      <c r="BK272" s="83"/>
      <c r="BL272" s="83"/>
      <c r="BM272" s="83"/>
      <c r="BN272" s="83"/>
      <c r="BO272" s="83"/>
      <c r="BP272" s="83"/>
      <c r="BQ272" s="83"/>
      <c r="BR272" s="83"/>
      <c r="BS272" s="83"/>
      <c r="BT272" s="83"/>
      <c r="BU272" s="83"/>
      <c r="BV272" s="83"/>
      <c r="BW272" s="83"/>
      <c r="BX272" s="83"/>
      <c r="BY272" s="83"/>
      <c r="BZ272" s="83"/>
      <c r="CA272" s="83"/>
      <c r="CB272" s="83"/>
      <c r="CC272" s="83"/>
      <c r="CD272" s="83"/>
      <c r="CE272" s="83"/>
      <c r="CF272" s="83"/>
      <c r="CG272" s="83"/>
      <c r="CH272" s="83"/>
      <c r="CI272" s="83"/>
      <c r="CJ272" s="83"/>
      <c r="CK272" s="83"/>
      <c r="CL272" s="83"/>
      <c r="CM272" s="83"/>
      <c r="CN272" s="83"/>
      <c r="CO272" s="83"/>
      <c r="CP272" s="83"/>
      <c r="CQ272" s="83"/>
      <c r="CR272" s="83"/>
      <c r="CS272" s="83"/>
      <c r="CT272" s="83"/>
      <c r="CU272" s="83"/>
      <c r="CV272" s="83"/>
      <c r="CW272" s="83"/>
      <c r="CX272" s="83"/>
      <c r="CY272" s="83"/>
      <c r="CZ272" s="83"/>
      <c r="DA272" s="83"/>
      <c r="DB272" s="83"/>
      <c r="DC272" s="83"/>
      <c r="DD272" s="83"/>
      <c r="DE272" s="83"/>
      <c r="DF272" s="83"/>
      <c r="DG272" s="83"/>
      <c r="DH272" s="83"/>
      <c r="DI272" s="83"/>
      <c r="DJ272" s="83"/>
      <c r="DK272" s="83"/>
      <c r="DL272" s="83"/>
      <c r="DM272" s="83"/>
      <c r="DN272" s="83"/>
      <c r="DO272" s="83"/>
      <c r="DP272" s="83"/>
      <c r="DQ272" s="83"/>
      <c r="DR272" s="83"/>
      <c r="DS272" s="83"/>
      <c r="DT272" s="83"/>
      <c r="DU272" s="83"/>
      <c r="DV272" s="83"/>
      <c r="DW272" s="83"/>
      <c r="DX272" s="83"/>
      <c r="DY272" s="83"/>
      <c r="DZ272" s="83"/>
      <c r="EA272" s="83"/>
      <c r="EB272" s="83"/>
      <c r="EC272" s="83"/>
      <c r="ED272" s="83"/>
      <c r="EE272" s="83"/>
      <c r="EF272" s="83"/>
      <c r="EG272" s="83"/>
      <c r="EH272" s="83"/>
      <c r="EI272" s="83"/>
      <c r="EJ272" s="83"/>
      <c r="EK272" s="83"/>
      <c r="EL272" s="83"/>
      <c r="EM272" s="83"/>
      <c r="EN272" s="83"/>
      <c r="EO272" s="83"/>
      <c r="EP272" s="83"/>
    </row>
    <row r="273" spans="1:146" s="93" customFormat="1" ht="99.75">
      <c r="A273" s="148">
        <v>27.2</v>
      </c>
      <c r="B273" s="96" t="s">
        <v>1613</v>
      </c>
      <c r="C273" s="97" t="s">
        <v>163</v>
      </c>
      <c r="D273" s="173">
        <v>100</v>
      </c>
      <c r="E273" s="99"/>
      <c r="F273" s="99"/>
      <c r="G273" s="118"/>
      <c r="H273" s="83"/>
      <c r="I273" s="83"/>
      <c r="J273" s="83"/>
      <c r="K273" s="83"/>
      <c r="L273" s="83"/>
      <c r="M273" s="83"/>
      <c r="N273" s="83"/>
      <c r="O273" s="83"/>
      <c r="P273" s="83"/>
      <c r="Q273" s="83"/>
      <c r="R273" s="83"/>
      <c r="S273" s="83"/>
      <c r="T273" s="83"/>
      <c r="U273" s="83"/>
      <c r="V273" s="83"/>
      <c r="W273" s="83"/>
      <c r="X273" s="83"/>
      <c r="Y273" s="83"/>
      <c r="Z273" s="83"/>
      <c r="AA273" s="83"/>
      <c r="AB273" s="83"/>
      <c r="AC273" s="83"/>
      <c r="AD273" s="83"/>
      <c r="AE273" s="83"/>
      <c r="AF273" s="83"/>
      <c r="AG273" s="83"/>
      <c r="AH273" s="83"/>
      <c r="AI273" s="83"/>
      <c r="AJ273" s="83"/>
      <c r="AK273" s="83"/>
      <c r="AL273" s="83"/>
      <c r="AM273" s="83"/>
      <c r="AN273" s="83"/>
      <c r="AO273" s="83"/>
      <c r="AP273" s="83"/>
      <c r="AQ273" s="83"/>
      <c r="AR273" s="83"/>
      <c r="AS273" s="83"/>
      <c r="AT273" s="83"/>
      <c r="AU273" s="83"/>
      <c r="AV273" s="83"/>
      <c r="AW273" s="83"/>
      <c r="AX273" s="83"/>
      <c r="AY273" s="83"/>
      <c r="AZ273" s="83"/>
      <c r="BA273" s="83"/>
      <c r="BB273" s="83"/>
      <c r="BC273" s="83"/>
      <c r="BD273" s="83"/>
      <c r="BE273" s="83"/>
      <c r="BF273" s="83"/>
      <c r="BG273" s="83"/>
      <c r="BH273" s="83"/>
      <c r="BI273" s="83"/>
      <c r="BJ273" s="83"/>
      <c r="BK273" s="83"/>
      <c r="BL273" s="83"/>
      <c r="BM273" s="83"/>
      <c r="BN273" s="83"/>
      <c r="BO273" s="83"/>
      <c r="BP273" s="83"/>
      <c r="BQ273" s="83"/>
      <c r="BR273" s="83"/>
      <c r="BS273" s="83"/>
      <c r="BT273" s="83"/>
      <c r="BU273" s="83"/>
      <c r="BV273" s="83"/>
      <c r="BW273" s="83"/>
      <c r="BX273" s="83"/>
      <c r="BY273" s="83"/>
      <c r="BZ273" s="83"/>
      <c r="CA273" s="83"/>
      <c r="CB273" s="83"/>
      <c r="CC273" s="83"/>
      <c r="CD273" s="83"/>
      <c r="CE273" s="83"/>
      <c r="CF273" s="83"/>
      <c r="CG273" s="83"/>
      <c r="CH273" s="83"/>
      <c r="CI273" s="83"/>
      <c r="CJ273" s="83"/>
      <c r="CK273" s="83"/>
      <c r="CL273" s="83"/>
      <c r="CM273" s="83"/>
      <c r="CN273" s="83"/>
      <c r="CO273" s="83"/>
      <c r="CP273" s="83"/>
      <c r="CQ273" s="83"/>
      <c r="CR273" s="83"/>
      <c r="CS273" s="83"/>
      <c r="CT273" s="83"/>
      <c r="CU273" s="83"/>
      <c r="CV273" s="83"/>
      <c r="CW273" s="83"/>
      <c r="CX273" s="83"/>
      <c r="CY273" s="83"/>
      <c r="CZ273" s="83"/>
      <c r="DA273" s="83"/>
      <c r="DB273" s="83"/>
      <c r="DC273" s="83"/>
      <c r="DD273" s="83"/>
      <c r="DE273" s="83"/>
      <c r="DF273" s="83"/>
      <c r="DG273" s="83"/>
      <c r="DH273" s="83"/>
      <c r="DI273" s="83"/>
      <c r="DJ273" s="83"/>
      <c r="DK273" s="83"/>
      <c r="DL273" s="83"/>
      <c r="DM273" s="83"/>
      <c r="DN273" s="83"/>
      <c r="DO273" s="83"/>
      <c r="DP273" s="83"/>
      <c r="DQ273" s="83"/>
      <c r="DR273" s="83"/>
      <c r="DS273" s="83"/>
      <c r="DT273" s="83"/>
      <c r="DU273" s="83"/>
      <c r="DV273" s="83"/>
      <c r="DW273" s="83"/>
      <c r="DX273" s="83"/>
      <c r="DY273" s="83"/>
      <c r="DZ273" s="83"/>
      <c r="EA273" s="83"/>
      <c r="EB273" s="83"/>
      <c r="EC273" s="83"/>
      <c r="ED273" s="83"/>
      <c r="EE273" s="83"/>
      <c r="EF273" s="83"/>
      <c r="EG273" s="83"/>
      <c r="EH273" s="83"/>
      <c r="EI273" s="83"/>
      <c r="EJ273" s="83"/>
      <c r="EK273" s="83"/>
      <c r="EL273" s="83"/>
      <c r="EM273" s="83"/>
      <c r="EN273" s="83"/>
      <c r="EO273" s="83"/>
      <c r="EP273" s="83"/>
    </row>
    <row r="274" spans="1:146" s="93" customFormat="1" ht="42.75">
      <c r="A274" s="148">
        <v>27.3</v>
      </c>
      <c r="B274" s="96" t="s">
        <v>1614</v>
      </c>
      <c r="C274" s="97" t="s">
        <v>4</v>
      </c>
      <c r="D274" s="173">
        <v>35</v>
      </c>
      <c r="E274" s="99"/>
      <c r="F274" s="99"/>
      <c r="G274" s="118"/>
      <c r="H274" s="83"/>
      <c r="I274" s="83"/>
      <c r="J274" s="83"/>
      <c r="K274" s="83"/>
      <c r="L274" s="83"/>
      <c r="M274" s="83"/>
      <c r="N274" s="83"/>
      <c r="O274" s="83"/>
      <c r="P274" s="83"/>
      <c r="Q274" s="83"/>
      <c r="R274" s="83"/>
      <c r="S274" s="83"/>
      <c r="T274" s="83"/>
      <c r="U274" s="83"/>
      <c r="V274" s="83"/>
      <c r="W274" s="83"/>
      <c r="X274" s="83"/>
      <c r="Y274" s="83"/>
      <c r="Z274" s="83"/>
      <c r="AA274" s="83"/>
      <c r="AB274" s="83"/>
      <c r="AC274" s="83"/>
      <c r="AD274" s="83"/>
      <c r="AE274" s="83"/>
      <c r="AF274" s="83"/>
      <c r="AG274" s="83"/>
      <c r="AH274" s="83"/>
      <c r="AI274" s="83"/>
      <c r="AJ274" s="83"/>
      <c r="AK274" s="83"/>
      <c r="AL274" s="83"/>
      <c r="AM274" s="83"/>
      <c r="AN274" s="83"/>
      <c r="AO274" s="83"/>
      <c r="AP274" s="83"/>
      <c r="AQ274" s="83"/>
      <c r="AR274" s="83"/>
      <c r="AS274" s="83"/>
      <c r="AT274" s="83"/>
      <c r="AU274" s="83"/>
      <c r="AV274" s="83"/>
      <c r="AW274" s="83"/>
      <c r="AX274" s="83"/>
      <c r="AY274" s="83"/>
      <c r="AZ274" s="83"/>
      <c r="BA274" s="83"/>
      <c r="BB274" s="83"/>
      <c r="BC274" s="83"/>
      <c r="BD274" s="83"/>
      <c r="BE274" s="83"/>
      <c r="BF274" s="83"/>
      <c r="BG274" s="83"/>
      <c r="BH274" s="83"/>
      <c r="BI274" s="83"/>
      <c r="BJ274" s="83"/>
      <c r="BK274" s="83"/>
      <c r="BL274" s="83"/>
      <c r="BM274" s="83"/>
      <c r="BN274" s="83"/>
      <c r="BO274" s="83"/>
      <c r="BP274" s="83"/>
      <c r="BQ274" s="83"/>
      <c r="BR274" s="83"/>
      <c r="BS274" s="83"/>
      <c r="BT274" s="83"/>
      <c r="BU274" s="83"/>
      <c r="BV274" s="83"/>
      <c r="BW274" s="83"/>
      <c r="BX274" s="83"/>
      <c r="BY274" s="83"/>
      <c r="BZ274" s="83"/>
      <c r="CA274" s="83"/>
      <c r="CB274" s="83"/>
      <c r="CC274" s="83"/>
      <c r="CD274" s="83"/>
      <c r="CE274" s="83"/>
      <c r="CF274" s="83"/>
      <c r="CG274" s="83"/>
      <c r="CH274" s="83"/>
      <c r="CI274" s="83"/>
      <c r="CJ274" s="83"/>
      <c r="CK274" s="83"/>
      <c r="CL274" s="83"/>
      <c r="CM274" s="83"/>
      <c r="CN274" s="83"/>
      <c r="CO274" s="83"/>
      <c r="CP274" s="83"/>
      <c r="CQ274" s="83"/>
      <c r="CR274" s="83"/>
      <c r="CS274" s="83"/>
      <c r="CT274" s="83"/>
      <c r="CU274" s="83"/>
      <c r="CV274" s="83"/>
      <c r="CW274" s="83"/>
      <c r="CX274" s="83"/>
      <c r="CY274" s="83"/>
      <c r="CZ274" s="83"/>
      <c r="DA274" s="83"/>
      <c r="DB274" s="83"/>
      <c r="DC274" s="83"/>
      <c r="DD274" s="83"/>
      <c r="DE274" s="83"/>
      <c r="DF274" s="83"/>
      <c r="DG274" s="83"/>
      <c r="DH274" s="83"/>
      <c r="DI274" s="83"/>
      <c r="DJ274" s="83"/>
      <c r="DK274" s="83"/>
      <c r="DL274" s="83"/>
      <c r="DM274" s="83"/>
      <c r="DN274" s="83"/>
      <c r="DO274" s="83"/>
      <c r="DP274" s="83"/>
      <c r="DQ274" s="83"/>
      <c r="DR274" s="83"/>
      <c r="DS274" s="83"/>
      <c r="DT274" s="83"/>
      <c r="DU274" s="83"/>
      <c r="DV274" s="83"/>
      <c r="DW274" s="83"/>
      <c r="DX274" s="83"/>
      <c r="DY274" s="83"/>
      <c r="DZ274" s="83"/>
      <c r="EA274" s="83"/>
      <c r="EB274" s="83"/>
      <c r="EC274" s="83"/>
      <c r="ED274" s="83"/>
      <c r="EE274" s="83"/>
      <c r="EF274" s="83"/>
      <c r="EG274" s="83"/>
      <c r="EH274" s="83"/>
      <c r="EI274" s="83"/>
      <c r="EJ274" s="83"/>
      <c r="EK274" s="83"/>
      <c r="EL274" s="83"/>
      <c r="EM274" s="83"/>
      <c r="EN274" s="83"/>
      <c r="EO274" s="83"/>
      <c r="EP274" s="83"/>
    </row>
    <row r="275" spans="1:146" s="93" customFormat="1" ht="57">
      <c r="A275" s="148">
        <v>27.4</v>
      </c>
      <c r="B275" s="96" t="s">
        <v>1615</v>
      </c>
      <c r="C275" s="97" t="s">
        <v>4</v>
      </c>
      <c r="D275" s="173">
        <v>1</v>
      </c>
      <c r="E275" s="99"/>
      <c r="F275" s="99"/>
      <c r="G275" s="118"/>
      <c r="H275" s="83"/>
      <c r="I275" s="83"/>
      <c r="J275" s="83"/>
      <c r="K275" s="83"/>
      <c r="L275" s="83"/>
      <c r="M275" s="83"/>
      <c r="N275" s="83"/>
      <c r="O275" s="83"/>
      <c r="P275" s="83"/>
      <c r="Q275" s="83"/>
      <c r="R275" s="83"/>
      <c r="S275" s="83"/>
      <c r="T275" s="83"/>
      <c r="U275" s="83"/>
      <c r="V275" s="83"/>
      <c r="W275" s="83"/>
      <c r="X275" s="83"/>
      <c r="Y275" s="83"/>
      <c r="Z275" s="83"/>
      <c r="AA275" s="83"/>
      <c r="AB275" s="83"/>
      <c r="AC275" s="83"/>
      <c r="AD275" s="83"/>
      <c r="AE275" s="83"/>
      <c r="AF275" s="83"/>
      <c r="AG275" s="83"/>
      <c r="AH275" s="83"/>
      <c r="AI275" s="83"/>
      <c r="AJ275" s="83"/>
      <c r="AK275" s="83"/>
      <c r="AL275" s="83"/>
      <c r="AM275" s="83"/>
      <c r="AN275" s="83"/>
      <c r="AO275" s="83"/>
      <c r="AP275" s="83"/>
      <c r="AQ275" s="83"/>
      <c r="AR275" s="83"/>
      <c r="AS275" s="83"/>
      <c r="AT275" s="83"/>
      <c r="AU275" s="83"/>
      <c r="AV275" s="83"/>
      <c r="AW275" s="83"/>
      <c r="AX275" s="83"/>
      <c r="AY275" s="83"/>
      <c r="AZ275" s="83"/>
      <c r="BA275" s="83"/>
      <c r="BB275" s="83"/>
      <c r="BC275" s="83"/>
      <c r="BD275" s="83"/>
      <c r="BE275" s="83"/>
      <c r="BF275" s="83"/>
      <c r="BG275" s="83"/>
      <c r="BH275" s="83"/>
      <c r="BI275" s="83"/>
      <c r="BJ275" s="83"/>
      <c r="BK275" s="83"/>
      <c r="BL275" s="83"/>
      <c r="BM275" s="83"/>
      <c r="BN275" s="83"/>
      <c r="BO275" s="83"/>
      <c r="BP275" s="83"/>
      <c r="BQ275" s="83"/>
      <c r="BR275" s="83"/>
      <c r="BS275" s="83"/>
      <c r="BT275" s="83"/>
      <c r="BU275" s="83"/>
      <c r="BV275" s="83"/>
      <c r="BW275" s="83"/>
      <c r="BX275" s="83"/>
      <c r="BY275" s="83"/>
      <c r="BZ275" s="83"/>
      <c r="CA275" s="83"/>
      <c r="CB275" s="83"/>
      <c r="CC275" s="83"/>
      <c r="CD275" s="83"/>
      <c r="CE275" s="83"/>
      <c r="CF275" s="83"/>
      <c r="CG275" s="83"/>
      <c r="CH275" s="83"/>
      <c r="CI275" s="83"/>
      <c r="CJ275" s="83"/>
      <c r="CK275" s="83"/>
      <c r="CL275" s="83"/>
      <c r="CM275" s="83"/>
      <c r="CN275" s="83"/>
      <c r="CO275" s="83"/>
      <c r="CP275" s="83"/>
      <c r="CQ275" s="83"/>
      <c r="CR275" s="83"/>
      <c r="CS275" s="83"/>
      <c r="CT275" s="83"/>
      <c r="CU275" s="83"/>
      <c r="CV275" s="83"/>
      <c r="CW275" s="83"/>
      <c r="CX275" s="83"/>
      <c r="CY275" s="83"/>
      <c r="CZ275" s="83"/>
      <c r="DA275" s="83"/>
      <c r="DB275" s="83"/>
      <c r="DC275" s="83"/>
      <c r="DD275" s="83"/>
      <c r="DE275" s="83"/>
      <c r="DF275" s="83"/>
      <c r="DG275" s="83"/>
      <c r="DH275" s="83"/>
      <c r="DI275" s="83"/>
      <c r="DJ275" s="83"/>
      <c r="DK275" s="83"/>
      <c r="DL275" s="83"/>
      <c r="DM275" s="83"/>
      <c r="DN275" s="83"/>
      <c r="DO275" s="83"/>
      <c r="DP275" s="83"/>
      <c r="DQ275" s="83"/>
      <c r="DR275" s="83"/>
      <c r="DS275" s="83"/>
      <c r="DT275" s="83"/>
      <c r="DU275" s="83"/>
      <c r="DV275" s="83"/>
      <c r="DW275" s="83"/>
      <c r="DX275" s="83"/>
      <c r="DY275" s="83"/>
      <c r="DZ275" s="83"/>
      <c r="EA275" s="83"/>
      <c r="EB275" s="83"/>
      <c r="EC275" s="83"/>
      <c r="ED275" s="83"/>
      <c r="EE275" s="83"/>
      <c r="EF275" s="83"/>
      <c r="EG275" s="83"/>
      <c r="EH275" s="83"/>
      <c r="EI275" s="83"/>
      <c r="EJ275" s="83"/>
      <c r="EK275" s="83"/>
      <c r="EL275" s="83"/>
      <c r="EM275" s="83"/>
      <c r="EN275" s="83"/>
      <c r="EO275" s="83"/>
      <c r="EP275" s="83"/>
    </row>
    <row r="276" spans="1:146" s="93" customFormat="1" ht="42.75">
      <c r="A276" s="148">
        <v>27.5</v>
      </c>
      <c r="B276" s="96" t="s">
        <v>1617</v>
      </c>
      <c r="C276" s="97" t="s">
        <v>4</v>
      </c>
      <c r="D276" s="173">
        <v>20</v>
      </c>
      <c r="E276" s="99"/>
      <c r="F276" s="99"/>
      <c r="G276" s="118"/>
      <c r="H276" s="83"/>
      <c r="I276" s="83"/>
      <c r="J276" s="83"/>
      <c r="K276" s="83"/>
      <c r="L276" s="83"/>
      <c r="M276" s="83"/>
      <c r="N276" s="83"/>
      <c r="O276" s="83"/>
      <c r="P276" s="83"/>
      <c r="Q276" s="83"/>
      <c r="R276" s="83"/>
      <c r="S276" s="83"/>
      <c r="T276" s="83"/>
      <c r="U276" s="83"/>
      <c r="V276" s="83"/>
      <c r="W276" s="83"/>
      <c r="X276" s="83"/>
      <c r="Y276" s="83"/>
      <c r="Z276" s="83"/>
      <c r="AA276" s="83"/>
      <c r="AB276" s="83"/>
      <c r="AC276" s="83"/>
      <c r="AD276" s="83"/>
      <c r="AE276" s="83"/>
      <c r="AF276" s="83"/>
      <c r="AG276" s="83"/>
      <c r="AH276" s="83"/>
      <c r="AI276" s="83"/>
      <c r="AJ276" s="83"/>
      <c r="AK276" s="83"/>
      <c r="AL276" s="83"/>
      <c r="AM276" s="83"/>
      <c r="AN276" s="83"/>
      <c r="AO276" s="83"/>
      <c r="AP276" s="83"/>
      <c r="AQ276" s="83"/>
      <c r="AR276" s="83"/>
      <c r="AS276" s="83"/>
      <c r="AT276" s="83"/>
      <c r="AU276" s="83"/>
      <c r="AV276" s="83"/>
      <c r="AW276" s="83"/>
      <c r="AX276" s="83"/>
      <c r="AY276" s="83"/>
      <c r="AZ276" s="83"/>
      <c r="BA276" s="83"/>
      <c r="BB276" s="83"/>
      <c r="BC276" s="83"/>
      <c r="BD276" s="83"/>
      <c r="BE276" s="83"/>
      <c r="BF276" s="83"/>
      <c r="BG276" s="83"/>
      <c r="BH276" s="83"/>
      <c r="BI276" s="83"/>
      <c r="BJ276" s="83"/>
      <c r="BK276" s="83"/>
      <c r="BL276" s="83"/>
      <c r="BM276" s="83"/>
      <c r="BN276" s="83"/>
      <c r="BO276" s="83"/>
      <c r="BP276" s="83"/>
      <c r="BQ276" s="83"/>
      <c r="BR276" s="83"/>
      <c r="BS276" s="83"/>
      <c r="BT276" s="83"/>
      <c r="BU276" s="83"/>
      <c r="BV276" s="83"/>
      <c r="BW276" s="83"/>
      <c r="BX276" s="83"/>
      <c r="BY276" s="83"/>
      <c r="BZ276" s="83"/>
      <c r="CA276" s="83"/>
      <c r="CB276" s="83"/>
      <c r="CC276" s="83"/>
      <c r="CD276" s="83"/>
      <c r="CE276" s="83"/>
      <c r="CF276" s="83"/>
      <c r="CG276" s="83"/>
      <c r="CH276" s="83"/>
      <c r="CI276" s="83"/>
      <c r="CJ276" s="83"/>
      <c r="CK276" s="83"/>
      <c r="CL276" s="83"/>
      <c r="CM276" s="83"/>
      <c r="CN276" s="83"/>
      <c r="CO276" s="83"/>
      <c r="CP276" s="83"/>
      <c r="CQ276" s="83"/>
      <c r="CR276" s="83"/>
      <c r="CS276" s="83"/>
      <c r="CT276" s="83"/>
      <c r="CU276" s="83"/>
      <c r="CV276" s="83"/>
      <c r="CW276" s="83"/>
      <c r="CX276" s="83"/>
      <c r="CY276" s="83"/>
      <c r="CZ276" s="83"/>
      <c r="DA276" s="83"/>
      <c r="DB276" s="83"/>
      <c r="DC276" s="83"/>
      <c r="DD276" s="83"/>
      <c r="DE276" s="83"/>
      <c r="DF276" s="83"/>
      <c r="DG276" s="83"/>
      <c r="DH276" s="83"/>
      <c r="DI276" s="83"/>
      <c r="DJ276" s="83"/>
      <c r="DK276" s="83"/>
      <c r="DL276" s="83"/>
      <c r="DM276" s="83"/>
      <c r="DN276" s="83"/>
      <c r="DO276" s="83"/>
      <c r="DP276" s="83"/>
      <c r="DQ276" s="83"/>
      <c r="DR276" s="83"/>
      <c r="DS276" s="83"/>
      <c r="DT276" s="83"/>
      <c r="DU276" s="83"/>
      <c r="DV276" s="83"/>
      <c r="DW276" s="83"/>
      <c r="DX276" s="83"/>
      <c r="DY276" s="83"/>
      <c r="DZ276" s="83"/>
      <c r="EA276" s="83"/>
      <c r="EB276" s="83"/>
      <c r="EC276" s="83"/>
      <c r="ED276" s="83"/>
      <c r="EE276" s="83"/>
      <c r="EF276" s="83"/>
      <c r="EG276" s="83"/>
      <c r="EH276" s="83"/>
      <c r="EI276" s="83"/>
      <c r="EJ276" s="83"/>
      <c r="EK276" s="83"/>
      <c r="EL276" s="83"/>
      <c r="EM276" s="83"/>
      <c r="EN276" s="83"/>
      <c r="EO276" s="83"/>
      <c r="EP276" s="83"/>
    </row>
    <row r="277" spans="1:146" s="93" customFormat="1" ht="42.75">
      <c r="A277" s="148">
        <v>27.6</v>
      </c>
      <c r="B277" s="96" t="s">
        <v>1619</v>
      </c>
      <c r="C277" s="97" t="s">
        <v>4</v>
      </c>
      <c r="D277" s="173">
        <v>2</v>
      </c>
      <c r="E277" s="99"/>
      <c r="F277" s="99"/>
      <c r="G277" s="118"/>
      <c r="H277" s="83"/>
      <c r="I277" s="83"/>
      <c r="J277" s="83"/>
      <c r="K277" s="83"/>
      <c r="L277" s="83"/>
      <c r="M277" s="83"/>
      <c r="N277" s="83"/>
      <c r="O277" s="83"/>
      <c r="P277" s="83"/>
      <c r="Q277" s="83"/>
      <c r="R277" s="83"/>
      <c r="S277" s="83"/>
      <c r="T277" s="83"/>
      <c r="U277" s="83"/>
      <c r="V277" s="83"/>
      <c r="W277" s="83"/>
      <c r="X277" s="83"/>
      <c r="Y277" s="83"/>
      <c r="Z277" s="83"/>
      <c r="AA277" s="83"/>
      <c r="AB277" s="83"/>
      <c r="AC277" s="83"/>
      <c r="AD277" s="83"/>
      <c r="AE277" s="83"/>
      <c r="AF277" s="83"/>
      <c r="AG277" s="83"/>
      <c r="AH277" s="83"/>
      <c r="AI277" s="83"/>
      <c r="AJ277" s="83"/>
      <c r="AK277" s="83"/>
      <c r="AL277" s="83"/>
      <c r="AM277" s="83"/>
      <c r="AN277" s="83"/>
      <c r="AO277" s="83"/>
      <c r="AP277" s="83"/>
      <c r="AQ277" s="83"/>
      <c r="AR277" s="83"/>
      <c r="AS277" s="83"/>
      <c r="AT277" s="83"/>
      <c r="AU277" s="83"/>
      <c r="AV277" s="83"/>
      <c r="AW277" s="83"/>
      <c r="AX277" s="83"/>
      <c r="AY277" s="83"/>
      <c r="AZ277" s="83"/>
      <c r="BA277" s="83"/>
      <c r="BB277" s="83"/>
      <c r="BC277" s="83"/>
      <c r="BD277" s="83"/>
      <c r="BE277" s="83"/>
      <c r="BF277" s="83"/>
      <c r="BG277" s="83"/>
      <c r="BH277" s="83"/>
      <c r="BI277" s="83"/>
      <c r="BJ277" s="83"/>
      <c r="BK277" s="83"/>
      <c r="BL277" s="83"/>
      <c r="BM277" s="83"/>
      <c r="BN277" s="83"/>
      <c r="BO277" s="83"/>
      <c r="BP277" s="83"/>
      <c r="BQ277" s="83"/>
      <c r="BR277" s="83"/>
      <c r="BS277" s="83"/>
      <c r="BT277" s="83"/>
      <c r="BU277" s="83"/>
      <c r="BV277" s="83"/>
      <c r="BW277" s="83"/>
      <c r="BX277" s="83"/>
      <c r="BY277" s="83"/>
      <c r="BZ277" s="83"/>
      <c r="CA277" s="83"/>
      <c r="CB277" s="83"/>
      <c r="CC277" s="83"/>
      <c r="CD277" s="83"/>
      <c r="CE277" s="83"/>
      <c r="CF277" s="83"/>
      <c r="CG277" s="83"/>
      <c r="CH277" s="83"/>
      <c r="CI277" s="83"/>
      <c r="CJ277" s="83"/>
      <c r="CK277" s="83"/>
      <c r="CL277" s="83"/>
      <c r="CM277" s="83"/>
      <c r="CN277" s="83"/>
      <c r="CO277" s="83"/>
      <c r="CP277" s="83"/>
      <c r="CQ277" s="83"/>
      <c r="CR277" s="83"/>
      <c r="CS277" s="83"/>
      <c r="CT277" s="83"/>
      <c r="CU277" s="83"/>
      <c r="CV277" s="83"/>
      <c r="CW277" s="83"/>
      <c r="CX277" s="83"/>
      <c r="CY277" s="83"/>
      <c r="CZ277" s="83"/>
      <c r="DA277" s="83"/>
      <c r="DB277" s="83"/>
      <c r="DC277" s="83"/>
      <c r="DD277" s="83"/>
      <c r="DE277" s="83"/>
      <c r="DF277" s="83"/>
      <c r="DG277" s="83"/>
      <c r="DH277" s="83"/>
      <c r="DI277" s="83"/>
      <c r="DJ277" s="83"/>
      <c r="DK277" s="83"/>
      <c r="DL277" s="83"/>
      <c r="DM277" s="83"/>
      <c r="DN277" s="83"/>
      <c r="DO277" s="83"/>
      <c r="DP277" s="83"/>
      <c r="DQ277" s="83"/>
      <c r="DR277" s="83"/>
      <c r="DS277" s="83"/>
      <c r="DT277" s="83"/>
      <c r="DU277" s="83"/>
      <c r="DV277" s="83"/>
      <c r="DW277" s="83"/>
      <c r="DX277" s="83"/>
      <c r="DY277" s="83"/>
      <c r="DZ277" s="83"/>
      <c r="EA277" s="83"/>
      <c r="EB277" s="83"/>
      <c r="EC277" s="83"/>
      <c r="ED277" s="83"/>
      <c r="EE277" s="83"/>
      <c r="EF277" s="83"/>
      <c r="EG277" s="83"/>
      <c r="EH277" s="83"/>
      <c r="EI277" s="83"/>
      <c r="EJ277" s="83"/>
      <c r="EK277" s="83"/>
      <c r="EL277" s="83"/>
      <c r="EM277" s="83"/>
      <c r="EN277" s="83"/>
      <c r="EO277" s="83"/>
      <c r="EP277" s="83"/>
    </row>
    <row r="278" spans="1:146" s="93" customFormat="1" ht="57">
      <c r="A278" s="148">
        <v>27.7</v>
      </c>
      <c r="B278" s="96" t="s">
        <v>1620</v>
      </c>
      <c r="C278" s="97" t="s">
        <v>3</v>
      </c>
      <c r="D278" s="173">
        <v>13</v>
      </c>
      <c r="E278" s="99"/>
      <c r="F278" s="99"/>
      <c r="G278" s="118"/>
      <c r="H278" s="83"/>
      <c r="I278" s="83"/>
      <c r="J278" s="83"/>
      <c r="K278" s="83"/>
      <c r="L278" s="83"/>
      <c r="M278" s="83"/>
      <c r="N278" s="83"/>
      <c r="O278" s="83"/>
      <c r="P278" s="83"/>
      <c r="Q278" s="83"/>
      <c r="R278" s="83"/>
      <c r="S278" s="83"/>
      <c r="T278" s="83"/>
      <c r="U278" s="83"/>
      <c r="V278" s="83"/>
      <c r="W278" s="83"/>
      <c r="X278" s="83"/>
      <c r="Y278" s="83"/>
      <c r="Z278" s="83"/>
      <c r="AA278" s="83"/>
      <c r="AB278" s="83"/>
      <c r="AC278" s="83"/>
      <c r="AD278" s="83"/>
      <c r="AE278" s="83"/>
      <c r="AF278" s="83"/>
      <c r="AG278" s="83"/>
      <c r="AH278" s="83"/>
      <c r="AI278" s="83"/>
      <c r="AJ278" s="83"/>
      <c r="AK278" s="83"/>
      <c r="AL278" s="83"/>
      <c r="AM278" s="83"/>
      <c r="AN278" s="83"/>
      <c r="AO278" s="83"/>
      <c r="AP278" s="83"/>
      <c r="AQ278" s="83"/>
      <c r="AR278" s="83"/>
      <c r="AS278" s="83"/>
      <c r="AT278" s="83"/>
      <c r="AU278" s="83"/>
      <c r="AV278" s="83"/>
      <c r="AW278" s="83"/>
      <c r="AX278" s="83"/>
      <c r="AY278" s="83"/>
      <c r="AZ278" s="83"/>
      <c r="BA278" s="83"/>
      <c r="BB278" s="83"/>
      <c r="BC278" s="83"/>
      <c r="BD278" s="83"/>
      <c r="BE278" s="83"/>
      <c r="BF278" s="83"/>
      <c r="BG278" s="83"/>
      <c r="BH278" s="83"/>
      <c r="BI278" s="83"/>
      <c r="BJ278" s="83"/>
      <c r="BK278" s="83"/>
      <c r="BL278" s="83"/>
      <c r="BM278" s="83"/>
      <c r="BN278" s="83"/>
      <c r="BO278" s="83"/>
      <c r="BP278" s="83"/>
      <c r="BQ278" s="83"/>
      <c r="BR278" s="83"/>
      <c r="BS278" s="83"/>
      <c r="BT278" s="83"/>
      <c r="BU278" s="83"/>
      <c r="BV278" s="83"/>
      <c r="BW278" s="83"/>
      <c r="BX278" s="83"/>
      <c r="BY278" s="83"/>
      <c r="BZ278" s="83"/>
      <c r="CA278" s="83"/>
      <c r="CB278" s="83"/>
      <c r="CC278" s="83"/>
      <c r="CD278" s="83"/>
      <c r="CE278" s="83"/>
      <c r="CF278" s="83"/>
      <c r="CG278" s="83"/>
      <c r="CH278" s="83"/>
      <c r="CI278" s="83"/>
      <c r="CJ278" s="83"/>
      <c r="CK278" s="83"/>
      <c r="CL278" s="83"/>
      <c r="CM278" s="83"/>
      <c r="CN278" s="83"/>
      <c r="CO278" s="83"/>
      <c r="CP278" s="83"/>
      <c r="CQ278" s="83"/>
      <c r="CR278" s="83"/>
      <c r="CS278" s="83"/>
      <c r="CT278" s="83"/>
      <c r="CU278" s="83"/>
      <c r="CV278" s="83"/>
      <c r="CW278" s="83"/>
      <c r="CX278" s="83"/>
      <c r="CY278" s="83"/>
      <c r="CZ278" s="83"/>
      <c r="DA278" s="83"/>
      <c r="DB278" s="83"/>
      <c r="DC278" s="83"/>
      <c r="DD278" s="83"/>
      <c r="DE278" s="83"/>
      <c r="DF278" s="83"/>
      <c r="DG278" s="83"/>
      <c r="DH278" s="83"/>
      <c r="DI278" s="83"/>
      <c r="DJ278" s="83"/>
      <c r="DK278" s="83"/>
      <c r="DL278" s="83"/>
      <c r="DM278" s="83"/>
      <c r="DN278" s="83"/>
      <c r="DO278" s="83"/>
      <c r="DP278" s="83"/>
      <c r="DQ278" s="83"/>
      <c r="DR278" s="83"/>
      <c r="DS278" s="83"/>
      <c r="DT278" s="83"/>
      <c r="DU278" s="83"/>
      <c r="DV278" s="83"/>
      <c r="DW278" s="83"/>
      <c r="DX278" s="83"/>
      <c r="DY278" s="83"/>
      <c r="DZ278" s="83"/>
      <c r="EA278" s="83"/>
      <c r="EB278" s="83"/>
      <c r="EC278" s="83"/>
      <c r="ED278" s="83"/>
      <c r="EE278" s="83"/>
      <c r="EF278" s="83"/>
      <c r="EG278" s="83"/>
      <c r="EH278" s="83"/>
      <c r="EI278" s="83"/>
      <c r="EJ278" s="83"/>
      <c r="EK278" s="83"/>
      <c r="EL278" s="83"/>
      <c r="EM278" s="83"/>
      <c r="EN278" s="83"/>
      <c r="EO278" s="83"/>
      <c r="EP278" s="83"/>
    </row>
    <row r="279" spans="1:146" s="93" customFormat="1" ht="85.5">
      <c r="A279" s="148">
        <v>27.8</v>
      </c>
      <c r="B279" s="96" t="s">
        <v>1624</v>
      </c>
      <c r="C279" s="97" t="s">
        <v>4</v>
      </c>
      <c r="D279" s="173">
        <v>69</v>
      </c>
      <c r="E279" s="99"/>
      <c r="F279" s="99"/>
      <c r="G279" s="118"/>
      <c r="H279" s="83"/>
      <c r="I279" s="83"/>
      <c r="J279" s="83"/>
      <c r="K279" s="83"/>
      <c r="L279" s="83"/>
      <c r="M279" s="83"/>
      <c r="N279" s="83"/>
      <c r="O279" s="83"/>
      <c r="P279" s="83"/>
      <c r="Q279" s="83"/>
      <c r="R279" s="83"/>
      <c r="S279" s="83"/>
      <c r="T279" s="83"/>
      <c r="U279" s="83"/>
      <c r="V279" s="83"/>
      <c r="W279" s="83"/>
      <c r="X279" s="83"/>
      <c r="Y279" s="83"/>
      <c r="Z279" s="83"/>
      <c r="AA279" s="83"/>
      <c r="AB279" s="83"/>
      <c r="AC279" s="83"/>
      <c r="AD279" s="83"/>
      <c r="AE279" s="83"/>
      <c r="AF279" s="83"/>
      <c r="AG279" s="83"/>
      <c r="AH279" s="83"/>
      <c r="AI279" s="83"/>
      <c r="AJ279" s="83"/>
      <c r="AK279" s="83"/>
      <c r="AL279" s="83"/>
      <c r="AM279" s="83"/>
      <c r="AN279" s="83"/>
      <c r="AO279" s="83"/>
      <c r="AP279" s="83"/>
      <c r="AQ279" s="83"/>
      <c r="AR279" s="83"/>
      <c r="AS279" s="83"/>
      <c r="AT279" s="83"/>
      <c r="AU279" s="83"/>
      <c r="AV279" s="83"/>
      <c r="AW279" s="83"/>
      <c r="AX279" s="83"/>
      <c r="AY279" s="83"/>
      <c r="AZ279" s="83"/>
      <c r="BA279" s="83"/>
      <c r="BB279" s="83"/>
      <c r="BC279" s="83"/>
      <c r="BD279" s="83"/>
      <c r="BE279" s="83"/>
      <c r="BF279" s="83"/>
      <c r="BG279" s="83"/>
      <c r="BH279" s="83"/>
      <c r="BI279" s="83"/>
      <c r="BJ279" s="83"/>
      <c r="BK279" s="83"/>
      <c r="BL279" s="83"/>
      <c r="BM279" s="83"/>
      <c r="BN279" s="83"/>
      <c r="BO279" s="83"/>
      <c r="BP279" s="83"/>
      <c r="BQ279" s="83"/>
      <c r="BR279" s="83"/>
      <c r="BS279" s="83"/>
      <c r="BT279" s="83"/>
      <c r="BU279" s="83"/>
      <c r="BV279" s="83"/>
      <c r="BW279" s="83"/>
      <c r="BX279" s="83"/>
      <c r="BY279" s="83"/>
      <c r="BZ279" s="83"/>
      <c r="CA279" s="83"/>
      <c r="CB279" s="83"/>
      <c r="CC279" s="83"/>
      <c r="CD279" s="83"/>
      <c r="CE279" s="83"/>
      <c r="CF279" s="83"/>
      <c r="CG279" s="83"/>
      <c r="CH279" s="83"/>
      <c r="CI279" s="83"/>
      <c r="CJ279" s="83"/>
      <c r="CK279" s="83"/>
      <c r="CL279" s="83"/>
      <c r="CM279" s="83"/>
      <c r="CN279" s="83"/>
      <c r="CO279" s="83"/>
      <c r="CP279" s="83"/>
      <c r="CQ279" s="83"/>
      <c r="CR279" s="83"/>
      <c r="CS279" s="83"/>
      <c r="CT279" s="83"/>
      <c r="CU279" s="83"/>
      <c r="CV279" s="83"/>
      <c r="CW279" s="83"/>
      <c r="CX279" s="83"/>
      <c r="CY279" s="83"/>
      <c r="CZ279" s="83"/>
      <c r="DA279" s="83"/>
      <c r="DB279" s="83"/>
      <c r="DC279" s="83"/>
      <c r="DD279" s="83"/>
      <c r="DE279" s="83"/>
      <c r="DF279" s="83"/>
      <c r="DG279" s="83"/>
      <c r="DH279" s="83"/>
      <c r="DI279" s="83"/>
      <c r="DJ279" s="83"/>
      <c r="DK279" s="83"/>
      <c r="DL279" s="83"/>
      <c r="DM279" s="83"/>
      <c r="DN279" s="83"/>
      <c r="DO279" s="83"/>
      <c r="DP279" s="83"/>
      <c r="DQ279" s="83"/>
      <c r="DR279" s="83"/>
      <c r="DS279" s="83"/>
      <c r="DT279" s="83"/>
      <c r="DU279" s="83"/>
      <c r="DV279" s="83"/>
      <c r="DW279" s="83"/>
      <c r="DX279" s="83"/>
      <c r="DY279" s="83"/>
      <c r="DZ279" s="83"/>
      <c r="EA279" s="83"/>
      <c r="EB279" s="83"/>
      <c r="EC279" s="83"/>
      <c r="ED279" s="83"/>
      <c r="EE279" s="83"/>
      <c r="EF279" s="83"/>
      <c r="EG279" s="83"/>
      <c r="EH279" s="83"/>
      <c r="EI279" s="83"/>
      <c r="EJ279" s="83"/>
      <c r="EK279" s="83"/>
      <c r="EL279" s="83"/>
      <c r="EM279" s="83"/>
      <c r="EN279" s="83"/>
      <c r="EO279" s="83"/>
      <c r="EP279" s="83"/>
    </row>
    <row r="280" spans="1:146" s="93" customFormat="1" ht="28.5">
      <c r="A280" s="148">
        <v>27.9</v>
      </c>
      <c r="B280" s="96" t="s">
        <v>1625</v>
      </c>
      <c r="C280" s="97" t="s">
        <v>4</v>
      </c>
      <c r="D280" s="173">
        <v>2</v>
      </c>
      <c r="E280" s="99"/>
      <c r="F280" s="99"/>
      <c r="G280" s="118"/>
      <c r="H280" s="83"/>
      <c r="I280" s="83"/>
      <c r="J280" s="83"/>
      <c r="K280" s="83"/>
      <c r="L280" s="83"/>
      <c r="M280" s="83"/>
      <c r="N280" s="83"/>
      <c r="O280" s="83"/>
      <c r="P280" s="83"/>
      <c r="Q280" s="83"/>
      <c r="R280" s="83"/>
      <c r="S280" s="83"/>
      <c r="T280" s="83"/>
      <c r="U280" s="83"/>
      <c r="V280" s="83"/>
      <c r="W280" s="83"/>
      <c r="X280" s="83"/>
      <c r="Y280" s="83"/>
      <c r="Z280" s="83"/>
      <c r="AA280" s="83"/>
      <c r="AB280" s="83"/>
      <c r="AC280" s="83"/>
      <c r="AD280" s="83"/>
      <c r="AE280" s="83"/>
      <c r="AF280" s="83"/>
      <c r="AG280" s="83"/>
      <c r="AH280" s="83"/>
      <c r="AI280" s="83"/>
      <c r="AJ280" s="83"/>
      <c r="AK280" s="83"/>
      <c r="AL280" s="83"/>
      <c r="AM280" s="83"/>
      <c r="AN280" s="83"/>
      <c r="AO280" s="83"/>
      <c r="AP280" s="83"/>
      <c r="AQ280" s="83"/>
      <c r="AR280" s="83"/>
      <c r="AS280" s="83"/>
      <c r="AT280" s="83"/>
      <c r="AU280" s="83"/>
      <c r="AV280" s="83"/>
      <c r="AW280" s="83"/>
      <c r="AX280" s="83"/>
      <c r="AY280" s="83"/>
      <c r="AZ280" s="83"/>
      <c r="BA280" s="83"/>
      <c r="BB280" s="83"/>
      <c r="BC280" s="83"/>
      <c r="BD280" s="83"/>
      <c r="BE280" s="83"/>
      <c r="BF280" s="83"/>
      <c r="BG280" s="83"/>
      <c r="BH280" s="83"/>
      <c r="BI280" s="83"/>
      <c r="BJ280" s="83"/>
      <c r="BK280" s="83"/>
      <c r="BL280" s="83"/>
      <c r="BM280" s="83"/>
      <c r="BN280" s="83"/>
      <c r="BO280" s="83"/>
      <c r="BP280" s="83"/>
      <c r="BQ280" s="83"/>
      <c r="BR280" s="83"/>
      <c r="BS280" s="83"/>
      <c r="BT280" s="83"/>
      <c r="BU280" s="83"/>
      <c r="BV280" s="83"/>
      <c r="BW280" s="83"/>
      <c r="BX280" s="83"/>
      <c r="BY280" s="83"/>
      <c r="BZ280" s="83"/>
      <c r="CA280" s="83"/>
      <c r="CB280" s="83"/>
      <c r="CC280" s="83"/>
      <c r="CD280" s="83"/>
      <c r="CE280" s="83"/>
      <c r="CF280" s="83"/>
      <c r="CG280" s="83"/>
      <c r="CH280" s="83"/>
      <c r="CI280" s="83"/>
      <c r="CJ280" s="83"/>
      <c r="CK280" s="83"/>
      <c r="CL280" s="83"/>
      <c r="CM280" s="83"/>
      <c r="CN280" s="83"/>
      <c r="CO280" s="83"/>
      <c r="CP280" s="83"/>
      <c r="CQ280" s="83"/>
      <c r="CR280" s="83"/>
      <c r="CS280" s="83"/>
      <c r="CT280" s="83"/>
      <c r="CU280" s="83"/>
      <c r="CV280" s="83"/>
      <c r="CW280" s="83"/>
      <c r="CX280" s="83"/>
      <c r="CY280" s="83"/>
      <c r="CZ280" s="83"/>
      <c r="DA280" s="83"/>
      <c r="DB280" s="83"/>
      <c r="DC280" s="83"/>
      <c r="DD280" s="83"/>
      <c r="DE280" s="83"/>
      <c r="DF280" s="83"/>
      <c r="DG280" s="83"/>
      <c r="DH280" s="83"/>
      <c r="DI280" s="83"/>
      <c r="DJ280" s="83"/>
      <c r="DK280" s="83"/>
      <c r="DL280" s="83"/>
      <c r="DM280" s="83"/>
      <c r="DN280" s="83"/>
      <c r="DO280" s="83"/>
      <c r="DP280" s="83"/>
      <c r="DQ280" s="83"/>
      <c r="DR280" s="83"/>
      <c r="DS280" s="83"/>
      <c r="DT280" s="83"/>
      <c r="DU280" s="83"/>
      <c r="DV280" s="83"/>
      <c r="DW280" s="83"/>
      <c r="DX280" s="83"/>
      <c r="DY280" s="83"/>
      <c r="DZ280" s="83"/>
      <c r="EA280" s="83"/>
      <c r="EB280" s="83"/>
      <c r="EC280" s="83"/>
      <c r="ED280" s="83"/>
      <c r="EE280" s="83"/>
      <c r="EF280" s="83"/>
      <c r="EG280" s="83"/>
      <c r="EH280" s="83"/>
      <c r="EI280" s="83"/>
      <c r="EJ280" s="83"/>
      <c r="EK280" s="83"/>
      <c r="EL280" s="83"/>
      <c r="EM280" s="83"/>
      <c r="EN280" s="83"/>
      <c r="EO280" s="83"/>
      <c r="EP280" s="83"/>
    </row>
    <row r="281" spans="1:146" s="93" customFormat="1" ht="28.5">
      <c r="A281" s="158">
        <v>27.1</v>
      </c>
      <c r="B281" s="96" t="s">
        <v>1627</v>
      </c>
      <c r="C281" s="97" t="s">
        <v>4</v>
      </c>
      <c r="D281" s="173">
        <v>1</v>
      </c>
      <c r="E281" s="99"/>
      <c r="F281" s="99"/>
      <c r="G281" s="118"/>
      <c r="H281" s="83"/>
      <c r="I281" s="83"/>
      <c r="J281" s="83"/>
      <c r="K281" s="83"/>
      <c r="L281" s="83"/>
      <c r="M281" s="83"/>
      <c r="N281" s="83"/>
      <c r="O281" s="83"/>
      <c r="P281" s="83"/>
      <c r="Q281" s="83"/>
      <c r="R281" s="83"/>
      <c r="S281" s="83"/>
      <c r="T281" s="83"/>
      <c r="U281" s="83"/>
      <c r="V281" s="83"/>
      <c r="W281" s="83"/>
      <c r="X281" s="83"/>
      <c r="Y281" s="83"/>
      <c r="Z281" s="83"/>
      <c r="AA281" s="83"/>
      <c r="AB281" s="83"/>
      <c r="AC281" s="83"/>
      <c r="AD281" s="83"/>
      <c r="AE281" s="83"/>
      <c r="AF281" s="83"/>
      <c r="AG281" s="83"/>
      <c r="AH281" s="83"/>
      <c r="AI281" s="83"/>
      <c r="AJ281" s="83"/>
      <c r="AK281" s="83"/>
      <c r="AL281" s="83"/>
      <c r="AM281" s="83"/>
      <c r="AN281" s="83"/>
      <c r="AO281" s="83"/>
      <c r="AP281" s="83"/>
      <c r="AQ281" s="83"/>
      <c r="AR281" s="83"/>
      <c r="AS281" s="83"/>
      <c r="AT281" s="83"/>
      <c r="AU281" s="83"/>
      <c r="AV281" s="83"/>
      <c r="AW281" s="83"/>
      <c r="AX281" s="83"/>
      <c r="AY281" s="83"/>
      <c r="AZ281" s="83"/>
      <c r="BA281" s="83"/>
      <c r="BB281" s="83"/>
      <c r="BC281" s="83"/>
      <c r="BD281" s="83"/>
      <c r="BE281" s="83"/>
      <c r="BF281" s="83"/>
      <c r="BG281" s="83"/>
      <c r="BH281" s="83"/>
      <c r="BI281" s="83"/>
      <c r="BJ281" s="83"/>
      <c r="BK281" s="83"/>
      <c r="BL281" s="83"/>
      <c r="BM281" s="83"/>
      <c r="BN281" s="83"/>
      <c r="BO281" s="83"/>
      <c r="BP281" s="83"/>
      <c r="BQ281" s="83"/>
      <c r="BR281" s="83"/>
      <c r="BS281" s="83"/>
      <c r="BT281" s="83"/>
      <c r="BU281" s="83"/>
      <c r="BV281" s="83"/>
      <c r="BW281" s="83"/>
      <c r="BX281" s="83"/>
      <c r="BY281" s="83"/>
      <c r="BZ281" s="83"/>
      <c r="CA281" s="83"/>
      <c r="CB281" s="83"/>
      <c r="CC281" s="83"/>
      <c r="CD281" s="83"/>
      <c r="CE281" s="83"/>
      <c r="CF281" s="83"/>
      <c r="CG281" s="83"/>
      <c r="CH281" s="83"/>
      <c r="CI281" s="83"/>
      <c r="CJ281" s="83"/>
      <c r="CK281" s="83"/>
      <c r="CL281" s="83"/>
      <c r="CM281" s="83"/>
      <c r="CN281" s="83"/>
      <c r="CO281" s="83"/>
      <c r="CP281" s="83"/>
      <c r="CQ281" s="83"/>
      <c r="CR281" s="83"/>
      <c r="CS281" s="83"/>
      <c r="CT281" s="83"/>
      <c r="CU281" s="83"/>
      <c r="CV281" s="83"/>
      <c r="CW281" s="83"/>
      <c r="CX281" s="83"/>
      <c r="CY281" s="83"/>
      <c r="CZ281" s="83"/>
      <c r="DA281" s="83"/>
      <c r="DB281" s="83"/>
      <c r="DC281" s="83"/>
      <c r="DD281" s="83"/>
      <c r="DE281" s="83"/>
      <c r="DF281" s="83"/>
      <c r="DG281" s="83"/>
      <c r="DH281" s="83"/>
      <c r="DI281" s="83"/>
      <c r="DJ281" s="83"/>
      <c r="DK281" s="83"/>
      <c r="DL281" s="83"/>
      <c r="DM281" s="83"/>
      <c r="DN281" s="83"/>
      <c r="DO281" s="83"/>
      <c r="DP281" s="83"/>
      <c r="DQ281" s="83"/>
      <c r="DR281" s="83"/>
      <c r="DS281" s="83"/>
      <c r="DT281" s="83"/>
      <c r="DU281" s="83"/>
      <c r="DV281" s="83"/>
      <c r="DW281" s="83"/>
      <c r="DX281" s="83"/>
      <c r="DY281" s="83"/>
      <c r="DZ281" s="83"/>
      <c r="EA281" s="83"/>
      <c r="EB281" s="83"/>
      <c r="EC281" s="83"/>
      <c r="ED281" s="83"/>
      <c r="EE281" s="83"/>
      <c r="EF281" s="83"/>
      <c r="EG281" s="83"/>
      <c r="EH281" s="83"/>
      <c r="EI281" s="83"/>
      <c r="EJ281" s="83"/>
      <c r="EK281" s="83"/>
      <c r="EL281" s="83"/>
      <c r="EM281" s="83"/>
      <c r="EN281" s="83"/>
      <c r="EO281" s="83"/>
      <c r="EP281" s="83"/>
    </row>
    <row r="282" spans="1:146" s="93" customFormat="1" ht="28.5">
      <c r="A282" s="158">
        <v>27.11</v>
      </c>
      <c r="B282" s="96" t="s">
        <v>1629</v>
      </c>
      <c r="C282" s="97" t="s">
        <v>4</v>
      </c>
      <c r="D282" s="173">
        <v>7</v>
      </c>
      <c r="E282" s="99"/>
      <c r="F282" s="99"/>
      <c r="G282" s="118"/>
      <c r="H282" s="83"/>
      <c r="I282" s="83"/>
      <c r="J282" s="83"/>
      <c r="K282" s="83"/>
      <c r="L282" s="83"/>
      <c r="M282" s="83"/>
      <c r="N282" s="83"/>
      <c r="O282" s="83"/>
      <c r="P282" s="83"/>
      <c r="Q282" s="83"/>
      <c r="R282" s="83"/>
      <c r="S282" s="83"/>
      <c r="T282" s="83"/>
      <c r="U282" s="83"/>
      <c r="V282" s="83"/>
      <c r="W282" s="83"/>
      <c r="X282" s="83"/>
      <c r="Y282" s="83"/>
      <c r="Z282" s="83"/>
      <c r="AA282" s="83"/>
      <c r="AB282" s="83"/>
      <c r="AC282" s="83"/>
      <c r="AD282" s="83"/>
      <c r="AE282" s="83"/>
      <c r="AF282" s="83"/>
      <c r="AG282" s="83"/>
      <c r="AH282" s="83"/>
      <c r="AI282" s="83"/>
      <c r="AJ282" s="83"/>
      <c r="AK282" s="83"/>
      <c r="AL282" s="83"/>
      <c r="AM282" s="83"/>
      <c r="AN282" s="83"/>
      <c r="AO282" s="83"/>
      <c r="AP282" s="83"/>
      <c r="AQ282" s="83"/>
      <c r="AR282" s="83"/>
      <c r="AS282" s="83"/>
      <c r="AT282" s="83"/>
      <c r="AU282" s="83"/>
      <c r="AV282" s="83"/>
      <c r="AW282" s="83"/>
      <c r="AX282" s="83"/>
      <c r="AY282" s="83"/>
      <c r="AZ282" s="83"/>
      <c r="BA282" s="83"/>
      <c r="BB282" s="83"/>
      <c r="BC282" s="83"/>
      <c r="BD282" s="83"/>
      <c r="BE282" s="83"/>
      <c r="BF282" s="83"/>
      <c r="BG282" s="83"/>
      <c r="BH282" s="83"/>
      <c r="BI282" s="83"/>
      <c r="BJ282" s="83"/>
      <c r="BK282" s="83"/>
      <c r="BL282" s="83"/>
      <c r="BM282" s="83"/>
      <c r="BN282" s="83"/>
      <c r="BO282" s="83"/>
      <c r="BP282" s="83"/>
      <c r="BQ282" s="83"/>
      <c r="BR282" s="83"/>
      <c r="BS282" s="83"/>
      <c r="BT282" s="83"/>
      <c r="BU282" s="83"/>
      <c r="BV282" s="83"/>
      <c r="BW282" s="83"/>
      <c r="BX282" s="83"/>
      <c r="BY282" s="83"/>
      <c r="BZ282" s="83"/>
      <c r="CA282" s="83"/>
      <c r="CB282" s="83"/>
      <c r="CC282" s="83"/>
      <c r="CD282" s="83"/>
      <c r="CE282" s="83"/>
      <c r="CF282" s="83"/>
      <c r="CG282" s="83"/>
      <c r="CH282" s="83"/>
      <c r="CI282" s="83"/>
      <c r="CJ282" s="83"/>
      <c r="CK282" s="83"/>
      <c r="CL282" s="83"/>
      <c r="CM282" s="83"/>
      <c r="CN282" s="83"/>
      <c r="CO282" s="83"/>
      <c r="CP282" s="83"/>
      <c r="CQ282" s="83"/>
      <c r="CR282" s="83"/>
      <c r="CS282" s="83"/>
      <c r="CT282" s="83"/>
      <c r="CU282" s="83"/>
      <c r="CV282" s="83"/>
      <c r="CW282" s="83"/>
      <c r="CX282" s="83"/>
      <c r="CY282" s="83"/>
      <c r="CZ282" s="83"/>
      <c r="DA282" s="83"/>
      <c r="DB282" s="83"/>
      <c r="DC282" s="83"/>
      <c r="DD282" s="83"/>
      <c r="DE282" s="83"/>
      <c r="DF282" s="83"/>
      <c r="DG282" s="83"/>
      <c r="DH282" s="83"/>
      <c r="DI282" s="83"/>
      <c r="DJ282" s="83"/>
      <c r="DK282" s="83"/>
      <c r="DL282" s="83"/>
      <c r="DM282" s="83"/>
      <c r="DN282" s="83"/>
      <c r="DO282" s="83"/>
      <c r="DP282" s="83"/>
      <c r="DQ282" s="83"/>
      <c r="DR282" s="83"/>
      <c r="DS282" s="83"/>
      <c r="DT282" s="83"/>
      <c r="DU282" s="83"/>
      <c r="DV282" s="83"/>
      <c r="DW282" s="83"/>
      <c r="DX282" s="83"/>
      <c r="DY282" s="83"/>
      <c r="DZ282" s="83"/>
      <c r="EA282" s="83"/>
      <c r="EB282" s="83"/>
      <c r="EC282" s="83"/>
      <c r="ED282" s="83"/>
      <c r="EE282" s="83"/>
      <c r="EF282" s="83"/>
      <c r="EG282" s="83"/>
      <c r="EH282" s="83"/>
      <c r="EI282" s="83"/>
      <c r="EJ282" s="83"/>
      <c r="EK282" s="83"/>
      <c r="EL282" s="83"/>
      <c r="EM282" s="83"/>
      <c r="EN282" s="83"/>
      <c r="EO282" s="83"/>
      <c r="EP282" s="83"/>
    </row>
    <row r="283" spans="1:146" s="87" customFormat="1" ht="71.25">
      <c r="A283" s="157">
        <v>27.12</v>
      </c>
      <c r="B283" s="96" t="s">
        <v>1704</v>
      </c>
      <c r="C283" s="97" t="s">
        <v>831</v>
      </c>
      <c r="D283" s="173">
        <v>689</v>
      </c>
      <c r="E283" s="99"/>
      <c r="F283" s="99"/>
    </row>
    <row r="284" spans="1:146" s="87" customFormat="1" ht="71.25">
      <c r="A284" s="158">
        <v>27.13</v>
      </c>
      <c r="B284" s="96" t="s">
        <v>1706</v>
      </c>
      <c r="C284" s="97" t="s">
        <v>831</v>
      </c>
      <c r="D284" s="173">
        <v>46</v>
      </c>
      <c r="E284" s="99"/>
      <c r="F284" s="99"/>
    </row>
    <row r="285" spans="1:146" s="87" customFormat="1" ht="57">
      <c r="A285" s="158">
        <v>27.14</v>
      </c>
      <c r="B285" s="96" t="s">
        <v>1710</v>
      </c>
      <c r="C285" s="97" t="s">
        <v>831</v>
      </c>
      <c r="D285" s="173">
        <v>60</v>
      </c>
      <c r="E285" s="99"/>
      <c r="F285" s="99"/>
    </row>
    <row r="286" spans="1:146" s="87" customFormat="1" ht="57">
      <c r="A286" s="158">
        <v>27.15</v>
      </c>
      <c r="B286" s="96" t="s">
        <v>1711</v>
      </c>
      <c r="C286" s="97" t="s">
        <v>831</v>
      </c>
      <c r="D286" s="173">
        <v>8</v>
      </c>
      <c r="E286" s="99"/>
      <c r="F286" s="99"/>
    </row>
    <row r="287" spans="1:146" s="87" customFormat="1" ht="71.25">
      <c r="A287" s="158">
        <v>27.16</v>
      </c>
      <c r="B287" s="96" t="s">
        <v>1712</v>
      </c>
      <c r="C287" s="97" t="s">
        <v>831</v>
      </c>
      <c r="D287" s="173">
        <v>40</v>
      </c>
      <c r="E287" s="99"/>
      <c r="F287" s="99"/>
    </row>
    <row r="288" spans="1:146" s="87" customFormat="1" ht="57">
      <c r="A288" s="158">
        <v>27.17</v>
      </c>
      <c r="B288" s="96" t="s">
        <v>1716</v>
      </c>
      <c r="C288" s="97" t="s">
        <v>831</v>
      </c>
      <c r="D288" s="173">
        <v>16</v>
      </c>
      <c r="E288" s="99"/>
      <c r="F288" s="99"/>
    </row>
    <row r="289" spans="1:146" s="83" customFormat="1">
      <c r="A289" s="100"/>
      <c r="B289" s="101" t="s">
        <v>1371</v>
      </c>
      <c r="C289" s="100"/>
      <c r="D289" s="102"/>
      <c r="E289" s="103"/>
      <c r="F289" s="103"/>
      <c r="G289" s="118"/>
    </row>
    <row r="290" spans="1:146" s="93" customFormat="1">
      <c r="A290" s="179">
        <v>28</v>
      </c>
      <c r="B290" s="180" t="s">
        <v>1073</v>
      </c>
      <c r="C290" s="181"/>
      <c r="D290" s="182"/>
      <c r="E290" s="183"/>
      <c r="F290" s="184"/>
      <c r="G290" s="118"/>
      <c r="H290" s="83"/>
      <c r="I290" s="83"/>
      <c r="J290" s="83"/>
      <c r="K290" s="83"/>
      <c r="L290" s="83"/>
      <c r="M290" s="83"/>
      <c r="N290" s="83"/>
      <c r="O290" s="83"/>
      <c r="P290" s="83"/>
      <c r="Q290" s="83"/>
      <c r="R290" s="83"/>
      <c r="S290" s="83"/>
      <c r="T290" s="83"/>
      <c r="U290" s="83"/>
      <c r="V290" s="83"/>
      <c r="W290" s="83"/>
      <c r="X290" s="83"/>
      <c r="Y290" s="83"/>
      <c r="Z290" s="83"/>
      <c r="AA290" s="83"/>
      <c r="AB290" s="83"/>
      <c r="AC290" s="83"/>
      <c r="AD290" s="83"/>
      <c r="AE290" s="83"/>
      <c r="AF290" s="83"/>
      <c r="AG290" s="83"/>
      <c r="AH290" s="83"/>
      <c r="AI290" s="83"/>
      <c r="AJ290" s="83"/>
      <c r="AK290" s="83"/>
      <c r="AL290" s="83"/>
      <c r="AM290" s="83"/>
      <c r="AN290" s="83"/>
      <c r="AO290" s="83"/>
      <c r="AP290" s="83"/>
      <c r="AQ290" s="83"/>
      <c r="AR290" s="83"/>
      <c r="AS290" s="83"/>
      <c r="AT290" s="83"/>
      <c r="AU290" s="83"/>
      <c r="AV290" s="83"/>
      <c r="AW290" s="83"/>
      <c r="AX290" s="83"/>
      <c r="AY290" s="83"/>
      <c r="AZ290" s="83"/>
      <c r="BA290" s="83"/>
      <c r="BB290" s="83"/>
      <c r="BC290" s="83"/>
      <c r="BD290" s="83"/>
      <c r="BE290" s="83"/>
      <c r="BF290" s="83"/>
      <c r="BG290" s="83"/>
      <c r="BH290" s="83"/>
      <c r="BI290" s="83"/>
      <c r="BJ290" s="83"/>
      <c r="BK290" s="83"/>
      <c r="BL290" s="83"/>
      <c r="BM290" s="83"/>
      <c r="BN290" s="83"/>
      <c r="BO290" s="83"/>
      <c r="BP290" s="83"/>
      <c r="BQ290" s="83"/>
      <c r="BR290" s="83"/>
      <c r="BS290" s="83"/>
      <c r="BT290" s="83"/>
      <c r="BU290" s="83"/>
      <c r="BV290" s="83"/>
      <c r="BW290" s="83"/>
      <c r="BX290" s="83"/>
      <c r="BY290" s="83"/>
      <c r="BZ290" s="83"/>
      <c r="CA290" s="83"/>
      <c r="CB290" s="83"/>
      <c r="CC290" s="83"/>
      <c r="CD290" s="83"/>
      <c r="CE290" s="83"/>
      <c r="CF290" s="83"/>
      <c r="CG290" s="83"/>
      <c r="CH290" s="83"/>
      <c r="CI290" s="83"/>
      <c r="CJ290" s="83"/>
      <c r="CK290" s="83"/>
      <c r="CL290" s="83"/>
      <c r="CM290" s="83"/>
      <c r="CN290" s="83"/>
      <c r="CO290" s="83"/>
      <c r="CP290" s="83"/>
      <c r="CQ290" s="83"/>
      <c r="CR290" s="83"/>
      <c r="CS290" s="83"/>
      <c r="CT290" s="83"/>
      <c r="CU290" s="83"/>
      <c r="CV290" s="83"/>
      <c r="CW290" s="83"/>
      <c r="CX290" s="83"/>
      <c r="CY290" s="83"/>
      <c r="CZ290" s="83"/>
      <c r="DA290" s="83"/>
      <c r="DB290" s="83"/>
      <c r="DC290" s="83"/>
      <c r="DD290" s="83"/>
      <c r="DE290" s="83"/>
      <c r="DF290" s="83"/>
      <c r="DG290" s="83"/>
      <c r="DH290" s="83"/>
      <c r="DI290" s="83"/>
      <c r="DJ290" s="83"/>
      <c r="DK290" s="83"/>
      <c r="DL290" s="83"/>
      <c r="DM290" s="83"/>
      <c r="DN290" s="83"/>
      <c r="DO290" s="83"/>
      <c r="DP290" s="83"/>
      <c r="DQ290" s="83"/>
    </row>
    <row r="291" spans="1:146">
      <c r="A291" s="148" t="s">
        <v>1720</v>
      </c>
      <c r="B291" s="113" t="s">
        <v>1074</v>
      </c>
      <c r="C291" s="114" t="s">
        <v>4</v>
      </c>
      <c r="D291" s="153">
        <v>56</v>
      </c>
      <c r="E291" s="116"/>
      <c r="F291" s="99"/>
    </row>
    <row r="292" spans="1:146">
      <c r="A292" s="148" t="s">
        <v>1721</v>
      </c>
      <c r="B292" s="113" t="s">
        <v>1075</v>
      </c>
      <c r="C292" s="114" t="s">
        <v>4</v>
      </c>
      <c r="D292" s="153">
        <v>42</v>
      </c>
      <c r="E292" s="116"/>
      <c r="F292" s="99"/>
    </row>
    <row r="293" spans="1:146" ht="28.5">
      <c r="A293" s="148" t="s">
        <v>1722</v>
      </c>
      <c r="B293" s="113" t="s">
        <v>1409</v>
      </c>
      <c r="C293" s="114" t="s">
        <v>4</v>
      </c>
      <c r="D293" s="153">
        <v>35</v>
      </c>
      <c r="E293" s="116"/>
      <c r="F293" s="99"/>
    </row>
    <row r="294" spans="1:146">
      <c r="A294" s="148" t="s">
        <v>1723</v>
      </c>
      <c r="B294" s="113" t="s">
        <v>1076</v>
      </c>
      <c r="C294" s="114" t="s">
        <v>4</v>
      </c>
      <c r="D294" s="153">
        <v>13</v>
      </c>
      <c r="E294" s="116"/>
      <c r="F294" s="99"/>
    </row>
    <row r="295" spans="1:146" s="83" customFormat="1">
      <c r="A295" s="175"/>
      <c r="B295" s="176" t="s">
        <v>1724</v>
      </c>
      <c r="C295" s="175"/>
      <c r="D295" s="177"/>
      <c r="E295" s="178"/>
      <c r="F295" s="178"/>
      <c r="G295" s="118"/>
    </row>
    <row r="296" spans="1:146" s="93" customFormat="1">
      <c r="A296" s="90">
        <v>29</v>
      </c>
      <c r="B296" s="91" t="s">
        <v>122</v>
      </c>
      <c r="C296" s="90"/>
      <c r="D296" s="92"/>
      <c r="E296" s="106"/>
      <c r="F296" s="107"/>
      <c r="G296" s="118"/>
      <c r="H296" s="83"/>
      <c r="I296" s="83"/>
      <c r="J296" s="83"/>
      <c r="K296" s="83"/>
      <c r="L296" s="83"/>
      <c r="M296" s="83"/>
      <c r="N296" s="83"/>
      <c r="O296" s="83"/>
      <c r="P296" s="83"/>
      <c r="Q296" s="83"/>
      <c r="R296" s="83"/>
      <c r="S296" s="83"/>
      <c r="T296" s="83"/>
      <c r="U296" s="83"/>
      <c r="V296" s="83"/>
      <c r="W296" s="83"/>
      <c r="X296" s="83"/>
      <c r="Y296" s="83"/>
      <c r="Z296" s="83"/>
      <c r="AA296" s="83"/>
      <c r="AB296" s="83"/>
      <c r="AC296" s="83"/>
      <c r="AD296" s="83"/>
      <c r="AE296" s="83"/>
      <c r="AF296" s="83"/>
      <c r="AG296" s="83"/>
      <c r="AH296" s="83"/>
      <c r="AI296" s="83"/>
      <c r="AJ296" s="83"/>
      <c r="AK296" s="83"/>
      <c r="AL296" s="83"/>
      <c r="AM296" s="83"/>
      <c r="AN296" s="83"/>
      <c r="AO296" s="83"/>
      <c r="AP296" s="83"/>
      <c r="AQ296" s="83"/>
      <c r="AR296" s="83"/>
      <c r="AS296" s="83"/>
      <c r="AT296" s="83"/>
      <c r="AU296" s="83"/>
      <c r="AV296" s="83"/>
      <c r="AW296" s="83"/>
      <c r="AX296" s="83"/>
      <c r="AY296" s="83"/>
      <c r="AZ296" s="83"/>
      <c r="BA296" s="83"/>
      <c r="BB296" s="83"/>
      <c r="BC296" s="83"/>
      <c r="BD296" s="83"/>
      <c r="BE296" s="83"/>
      <c r="BF296" s="83"/>
      <c r="BG296" s="83"/>
      <c r="BH296" s="83"/>
      <c r="BI296" s="83"/>
      <c r="BJ296" s="83"/>
      <c r="BK296" s="83"/>
      <c r="BL296" s="83"/>
      <c r="BM296" s="83"/>
      <c r="BN296" s="83"/>
      <c r="BO296" s="83"/>
      <c r="BP296" s="83"/>
      <c r="BQ296" s="83"/>
      <c r="BR296" s="83"/>
      <c r="BS296" s="83"/>
      <c r="BT296" s="83"/>
      <c r="BU296" s="83"/>
      <c r="BV296" s="83"/>
      <c r="BW296" s="83"/>
      <c r="BX296" s="83"/>
      <c r="BY296" s="83"/>
      <c r="BZ296" s="83"/>
      <c r="CA296" s="83"/>
      <c r="CB296" s="83"/>
      <c r="CC296" s="83"/>
      <c r="CD296" s="83"/>
      <c r="CE296" s="83"/>
      <c r="CF296" s="83"/>
      <c r="CG296" s="83"/>
      <c r="CH296" s="83"/>
      <c r="CI296" s="83"/>
      <c r="CJ296" s="83"/>
      <c r="CK296" s="83"/>
      <c r="CL296" s="83"/>
      <c r="CM296" s="83"/>
      <c r="CN296" s="83"/>
      <c r="CO296" s="83"/>
      <c r="CP296" s="83"/>
      <c r="CQ296" s="83"/>
      <c r="CR296" s="83"/>
      <c r="CS296" s="83"/>
      <c r="CT296" s="83"/>
      <c r="CU296" s="83"/>
      <c r="CV296" s="83"/>
      <c r="CW296" s="83"/>
      <c r="CX296" s="83"/>
      <c r="CY296" s="83"/>
      <c r="CZ296" s="83"/>
      <c r="DA296" s="83"/>
      <c r="DB296" s="83"/>
      <c r="DC296" s="83"/>
      <c r="DD296" s="83"/>
      <c r="DE296" s="83"/>
      <c r="DF296" s="83"/>
      <c r="DG296" s="83"/>
      <c r="DH296" s="83"/>
      <c r="DI296" s="83"/>
      <c r="DJ296" s="83"/>
      <c r="DK296" s="83"/>
      <c r="DL296" s="83"/>
      <c r="DM296" s="83"/>
      <c r="DN296" s="83"/>
      <c r="DO296" s="83"/>
      <c r="DP296" s="83"/>
      <c r="DQ296" s="83"/>
      <c r="DR296" s="83"/>
      <c r="DS296" s="83"/>
      <c r="DT296" s="83"/>
      <c r="DU296" s="83"/>
      <c r="DV296" s="83"/>
      <c r="DW296" s="83"/>
      <c r="DX296" s="83"/>
      <c r="DY296" s="83"/>
      <c r="DZ296" s="83"/>
      <c r="EA296" s="83"/>
      <c r="EB296" s="83"/>
      <c r="EC296" s="83"/>
      <c r="ED296" s="83"/>
      <c r="EE296" s="83"/>
      <c r="EF296" s="83"/>
      <c r="EG296" s="83"/>
      <c r="EH296" s="83"/>
      <c r="EI296" s="83"/>
      <c r="EJ296" s="83"/>
      <c r="EK296" s="83"/>
      <c r="EL296" s="83"/>
      <c r="EM296" s="83"/>
      <c r="EN296" s="83"/>
      <c r="EO296" s="83"/>
      <c r="EP296" s="83"/>
    </row>
    <row r="297" spans="1:146" s="117" customFormat="1" ht="28.5">
      <c r="A297" s="95">
        <v>29.1</v>
      </c>
      <c r="B297" s="113" t="s">
        <v>1077</v>
      </c>
      <c r="C297" s="114" t="s">
        <v>3</v>
      </c>
      <c r="D297" s="115">
        <v>5124</v>
      </c>
      <c r="E297" s="116"/>
      <c r="F297" s="99"/>
      <c r="G297" s="186"/>
    </row>
    <row r="298" spans="1:146" ht="42.75">
      <c r="A298" s="95">
        <v>29.2</v>
      </c>
      <c r="B298" s="113" t="s">
        <v>1687</v>
      </c>
      <c r="C298" s="114" t="s">
        <v>3</v>
      </c>
      <c r="D298" s="115">
        <v>4540</v>
      </c>
      <c r="E298" s="116"/>
      <c r="F298" s="99"/>
    </row>
    <row r="299" spans="1:146" ht="28.5">
      <c r="A299" s="95">
        <v>29.3</v>
      </c>
      <c r="B299" s="113" t="s">
        <v>1078</v>
      </c>
      <c r="C299" s="114" t="s">
        <v>3</v>
      </c>
      <c r="D299" s="115">
        <v>400</v>
      </c>
      <c r="E299" s="116"/>
      <c r="F299" s="99"/>
    </row>
    <row r="300" spans="1:146" ht="57">
      <c r="A300" s="95">
        <v>29.4</v>
      </c>
      <c r="B300" s="113" t="s">
        <v>245</v>
      </c>
      <c r="C300" s="114" t="s">
        <v>3</v>
      </c>
      <c r="D300" s="115">
        <v>1035</v>
      </c>
      <c r="E300" s="116"/>
      <c r="F300" s="99"/>
    </row>
    <row r="301" spans="1:146" ht="28.5">
      <c r="A301" s="152">
        <v>29.5</v>
      </c>
      <c r="B301" s="113" t="s">
        <v>1081</v>
      </c>
      <c r="C301" s="114" t="s">
        <v>3</v>
      </c>
      <c r="D301" s="115">
        <v>68</v>
      </c>
      <c r="E301" s="116"/>
      <c r="F301" s="99"/>
    </row>
    <row r="302" spans="1:146" ht="28.5">
      <c r="A302" s="95">
        <v>29.6</v>
      </c>
      <c r="B302" s="113" t="s">
        <v>1394</v>
      </c>
      <c r="C302" s="114" t="s">
        <v>3</v>
      </c>
      <c r="D302" s="115">
        <v>1027</v>
      </c>
      <c r="E302" s="116"/>
      <c r="F302" s="99"/>
    </row>
    <row r="303" spans="1:146" ht="57">
      <c r="A303" s="95">
        <v>29.7</v>
      </c>
      <c r="B303" s="113" t="s">
        <v>1079</v>
      </c>
      <c r="C303" s="114" t="s">
        <v>831</v>
      </c>
      <c r="D303" s="115">
        <v>722</v>
      </c>
      <c r="E303" s="116"/>
      <c r="F303" s="99"/>
    </row>
    <row r="304" spans="1:146" s="83" customFormat="1">
      <c r="A304" s="100"/>
      <c r="B304" s="101" t="s">
        <v>1222</v>
      </c>
      <c r="C304" s="100"/>
      <c r="D304" s="102"/>
      <c r="E304" s="103"/>
      <c r="F304" s="103"/>
      <c r="G304" s="118"/>
    </row>
    <row r="305" spans="1:146" s="93" customFormat="1">
      <c r="A305" s="90">
        <v>30</v>
      </c>
      <c r="B305" s="91" t="s">
        <v>264</v>
      </c>
      <c r="C305" s="90"/>
      <c r="D305" s="92"/>
      <c r="E305" s="106"/>
      <c r="F305" s="107"/>
      <c r="G305" s="118"/>
      <c r="H305" s="83"/>
      <c r="I305" s="83"/>
      <c r="J305" s="83"/>
      <c r="K305" s="83"/>
      <c r="L305" s="83"/>
      <c r="M305" s="83"/>
      <c r="N305" s="83"/>
      <c r="O305" s="83"/>
      <c r="P305" s="83"/>
      <c r="Q305" s="83"/>
      <c r="R305" s="83"/>
      <c r="S305" s="83"/>
      <c r="T305" s="83"/>
      <c r="U305" s="83"/>
      <c r="V305" s="83"/>
      <c r="W305" s="83"/>
      <c r="X305" s="83"/>
      <c r="Y305" s="83"/>
      <c r="Z305" s="83"/>
      <c r="AA305" s="83"/>
      <c r="AB305" s="83"/>
      <c r="AC305" s="83"/>
      <c r="AD305" s="83"/>
      <c r="AE305" s="83"/>
      <c r="AF305" s="83"/>
      <c r="AG305" s="83"/>
      <c r="AH305" s="83"/>
      <c r="AI305" s="83"/>
      <c r="AJ305" s="83"/>
      <c r="AK305" s="83"/>
      <c r="AL305" s="83"/>
      <c r="AM305" s="83"/>
      <c r="AN305" s="83"/>
      <c r="AO305" s="83"/>
      <c r="AP305" s="83"/>
      <c r="AQ305" s="83"/>
      <c r="AR305" s="83"/>
      <c r="AS305" s="83"/>
      <c r="AT305" s="83"/>
      <c r="AU305" s="83"/>
      <c r="AV305" s="83"/>
      <c r="AW305" s="83"/>
      <c r="AX305" s="83"/>
      <c r="AY305" s="83"/>
      <c r="AZ305" s="83"/>
      <c r="BA305" s="83"/>
      <c r="BB305" s="83"/>
      <c r="BC305" s="83"/>
      <c r="BD305" s="83"/>
      <c r="BE305" s="83"/>
      <c r="BF305" s="83"/>
      <c r="BG305" s="83"/>
      <c r="BH305" s="83"/>
      <c r="BI305" s="83"/>
      <c r="BJ305" s="83"/>
      <c r="BK305" s="83"/>
      <c r="BL305" s="83"/>
      <c r="BM305" s="83"/>
      <c r="BN305" s="83"/>
      <c r="BO305" s="83"/>
      <c r="BP305" s="83"/>
      <c r="BQ305" s="83"/>
      <c r="BR305" s="83"/>
      <c r="BS305" s="83"/>
      <c r="BT305" s="83"/>
      <c r="BU305" s="83"/>
      <c r="BV305" s="83"/>
      <c r="BW305" s="83"/>
      <c r="BX305" s="83"/>
      <c r="BY305" s="83"/>
      <c r="BZ305" s="83"/>
      <c r="CA305" s="83"/>
      <c r="CB305" s="83"/>
      <c r="CC305" s="83"/>
      <c r="CD305" s="83"/>
      <c r="CE305" s="83"/>
      <c r="CF305" s="83"/>
      <c r="CG305" s="83"/>
      <c r="CH305" s="83"/>
      <c r="CI305" s="83"/>
      <c r="CJ305" s="83"/>
      <c r="CK305" s="83"/>
      <c r="CL305" s="83"/>
      <c r="CM305" s="83"/>
      <c r="CN305" s="83"/>
      <c r="CO305" s="83"/>
      <c r="CP305" s="83"/>
      <c r="CQ305" s="83"/>
      <c r="CR305" s="83"/>
      <c r="CS305" s="83"/>
      <c r="CT305" s="83"/>
      <c r="CU305" s="83"/>
      <c r="CV305" s="83"/>
      <c r="CW305" s="83"/>
      <c r="CX305" s="83"/>
      <c r="CY305" s="83"/>
      <c r="CZ305" s="83"/>
      <c r="DA305" s="83"/>
      <c r="DB305" s="83"/>
      <c r="DC305" s="83"/>
      <c r="DD305" s="83"/>
      <c r="DE305" s="83"/>
      <c r="DF305" s="83"/>
      <c r="DG305" s="83"/>
      <c r="DH305" s="83"/>
      <c r="DI305" s="83"/>
      <c r="DJ305" s="83"/>
      <c r="DK305" s="83"/>
      <c r="DL305" s="83"/>
      <c r="DM305" s="83"/>
      <c r="DN305" s="83"/>
      <c r="DO305" s="83"/>
      <c r="DP305" s="83"/>
      <c r="DQ305" s="83"/>
      <c r="DR305" s="83"/>
      <c r="DS305" s="83"/>
      <c r="DT305" s="83"/>
      <c r="DU305" s="83"/>
      <c r="DV305" s="83"/>
      <c r="DW305" s="83"/>
      <c r="DX305" s="83"/>
      <c r="DY305" s="83"/>
      <c r="DZ305" s="83"/>
      <c r="EA305" s="83"/>
      <c r="EB305" s="83"/>
      <c r="EC305" s="83"/>
      <c r="ED305" s="83"/>
      <c r="EE305" s="83"/>
      <c r="EF305" s="83"/>
      <c r="EG305" s="83"/>
      <c r="EH305" s="83"/>
      <c r="EI305" s="83"/>
      <c r="EJ305" s="83"/>
      <c r="EK305" s="83"/>
      <c r="EL305" s="83"/>
      <c r="EM305" s="83"/>
      <c r="EN305" s="83"/>
      <c r="EO305" s="83"/>
      <c r="EP305" s="83"/>
    </row>
    <row r="306" spans="1:146" s="83" customFormat="1" ht="28.5">
      <c r="A306" s="148">
        <v>30.1</v>
      </c>
      <c r="B306" s="96" t="s">
        <v>161</v>
      </c>
      <c r="C306" s="97" t="s">
        <v>208</v>
      </c>
      <c r="D306" s="98">
        <v>12</v>
      </c>
      <c r="E306" s="99"/>
      <c r="F306" s="99"/>
      <c r="G306" s="118"/>
    </row>
    <row r="307" spans="1:146" s="83" customFormat="1" ht="28.5">
      <c r="A307" s="148">
        <v>30.2</v>
      </c>
      <c r="B307" s="96" t="s">
        <v>1082</v>
      </c>
      <c r="C307" s="97" t="s">
        <v>4</v>
      </c>
      <c r="D307" s="98">
        <v>85</v>
      </c>
      <c r="E307" s="99"/>
      <c r="F307" s="99"/>
      <c r="G307" s="118"/>
    </row>
    <row r="308" spans="1:146" ht="42.75">
      <c r="A308" s="94">
        <v>30.3</v>
      </c>
      <c r="B308" s="96" t="s">
        <v>1083</v>
      </c>
      <c r="C308" s="97" t="s">
        <v>4</v>
      </c>
      <c r="D308" s="98">
        <v>1</v>
      </c>
      <c r="E308" s="99"/>
      <c r="F308" s="99"/>
    </row>
    <row r="309" spans="1:146" ht="42.75">
      <c r="A309" s="148">
        <v>30.4</v>
      </c>
      <c r="B309" s="96" t="s">
        <v>1086</v>
      </c>
      <c r="C309" s="97" t="s">
        <v>4</v>
      </c>
      <c r="D309" s="98">
        <v>7</v>
      </c>
      <c r="E309" s="99"/>
      <c r="F309" s="99"/>
    </row>
    <row r="310" spans="1:146" ht="42.75">
      <c r="A310" s="148">
        <v>30.5</v>
      </c>
      <c r="B310" s="96" t="s">
        <v>1087</v>
      </c>
      <c r="C310" s="97" t="s">
        <v>3</v>
      </c>
      <c r="D310" s="98">
        <v>3777</v>
      </c>
      <c r="E310" s="99"/>
      <c r="F310" s="99"/>
    </row>
    <row r="311" spans="1:146" ht="28.5">
      <c r="A311" s="148">
        <v>30.6</v>
      </c>
      <c r="B311" s="96" t="s">
        <v>1088</v>
      </c>
      <c r="C311" s="97" t="s">
        <v>3</v>
      </c>
      <c r="D311" s="98">
        <v>500</v>
      </c>
      <c r="E311" s="99"/>
      <c r="F311" s="99"/>
    </row>
    <row r="312" spans="1:146" ht="28.5">
      <c r="A312" s="94">
        <v>30.7</v>
      </c>
      <c r="B312" s="96" t="s">
        <v>1393</v>
      </c>
      <c r="C312" s="97" t="s">
        <v>4</v>
      </c>
      <c r="D312" s="98">
        <v>9</v>
      </c>
      <c r="E312" s="99"/>
      <c r="F312" s="99"/>
    </row>
    <row r="313" spans="1:146">
      <c r="A313" s="148">
        <v>30.8</v>
      </c>
      <c r="B313" s="96" t="s">
        <v>1648</v>
      </c>
      <c r="C313" s="97" t="s">
        <v>3</v>
      </c>
      <c r="D313" s="98">
        <v>182</v>
      </c>
      <c r="E313" s="99"/>
      <c r="F313" s="99"/>
    </row>
    <row r="314" spans="1:146">
      <c r="A314" s="148">
        <v>30.9</v>
      </c>
      <c r="B314" s="96" t="s">
        <v>1649</v>
      </c>
      <c r="C314" s="97" t="s">
        <v>4</v>
      </c>
      <c r="D314" s="98">
        <v>6</v>
      </c>
      <c r="E314" s="99"/>
      <c r="F314" s="99"/>
    </row>
    <row r="315" spans="1:146" ht="42.75">
      <c r="A315" s="158">
        <v>30.1</v>
      </c>
      <c r="B315" s="96" t="s">
        <v>1652</v>
      </c>
      <c r="C315" s="97" t="s">
        <v>15</v>
      </c>
      <c r="D315" s="98">
        <v>1</v>
      </c>
      <c r="E315" s="99"/>
      <c r="F315" s="99"/>
    </row>
    <row r="316" spans="1:146">
      <c r="A316" s="158">
        <v>30.11</v>
      </c>
      <c r="B316" s="96" t="s">
        <v>1654</v>
      </c>
      <c r="C316" s="97" t="s">
        <v>4</v>
      </c>
      <c r="D316" s="98">
        <v>3</v>
      </c>
      <c r="E316" s="99"/>
      <c r="F316" s="99"/>
    </row>
    <row r="317" spans="1:146" ht="42.75">
      <c r="A317" s="158">
        <v>30.12</v>
      </c>
      <c r="B317" s="96" t="s">
        <v>1655</v>
      </c>
      <c r="C317" s="97" t="s">
        <v>4</v>
      </c>
      <c r="D317" s="98">
        <v>6</v>
      </c>
      <c r="E317" s="99"/>
      <c r="F317" s="99"/>
    </row>
    <row r="318" spans="1:146" ht="128.25">
      <c r="A318" s="158">
        <v>30.13</v>
      </c>
      <c r="B318" s="96" t="s">
        <v>1728</v>
      </c>
      <c r="C318" s="97" t="s">
        <v>4</v>
      </c>
      <c r="D318" s="98">
        <v>1</v>
      </c>
      <c r="E318" s="99"/>
      <c r="F318" s="99"/>
      <c r="G318" s="233"/>
    </row>
    <row r="319" spans="1:146" s="83" customFormat="1">
      <c r="A319" s="100"/>
      <c r="B319" s="101" t="s">
        <v>265</v>
      </c>
      <c r="C319" s="100"/>
      <c r="D319" s="102"/>
      <c r="E319" s="103"/>
      <c r="F319" s="103"/>
      <c r="G319" s="118"/>
    </row>
    <row r="320" spans="1:146" s="93" customFormat="1">
      <c r="A320" s="90">
        <v>31</v>
      </c>
      <c r="B320" s="91" t="s">
        <v>1089</v>
      </c>
      <c r="C320" s="90"/>
      <c r="D320" s="92"/>
      <c r="E320" s="106"/>
      <c r="F320" s="107"/>
      <c r="G320" s="118"/>
      <c r="H320" s="83"/>
      <c r="I320" s="83"/>
      <c r="J320" s="83"/>
      <c r="K320" s="83"/>
      <c r="L320" s="83"/>
      <c r="M320" s="83"/>
      <c r="N320" s="83"/>
      <c r="O320" s="83"/>
      <c r="P320" s="83"/>
      <c r="Q320" s="83"/>
      <c r="R320" s="83"/>
      <c r="S320" s="83"/>
      <c r="T320" s="83"/>
      <c r="U320" s="83"/>
      <c r="V320" s="83"/>
      <c r="W320" s="83"/>
      <c r="X320" s="83"/>
      <c r="Y320" s="83"/>
      <c r="Z320" s="83"/>
      <c r="AA320" s="83"/>
      <c r="AB320" s="83"/>
      <c r="AC320" s="83"/>
      <c r="AD320" s="83"/>
      <c r="AE320" s="83"/>
      <c r="AF320" s="83"/>
      <c r="AG320" s="83"/>
      <c r="AH320" s="83"/>
      <c r="AI320" s="83"/>
      <c r="AJ320" s="83"/>
      <c r="AK320" s="83"/>
      <c r="AL320" s="83"/>
      <c r="AM320" s="83"/>
      <c r="AN320" s="83"/>
      <c r="AO320" s="83"/>
      <c r="AP320" s="83"/>
      <c r="AQ320" s="83"/>
      <c r="AR320" s="83"/>
      <c r="AS320" s="83"/>
      <c r="AT320" s="83"/>
      <c r="AU320" s="83"/>
      <c r="AV320" s="83"/>
      <c r="AW320" s="83"/>
      <c r="AX320" s="83"/>
      <c r="AY320" s="83"/>
      <c r="AZ320" s="83"/>
      <c r="BA320" s="83"/>
      <c r="BB320" s="83"/>
      <c r="BC320" s="83"/>
      <c r="BD320" s="83"/>
      <c r="BE320" s="83"/>
      <c r="BF320" s="83"/>
      <c r="BG320" s="83"/>
      <c r="BH320" s="83"/>
      <c r="BI320" s="83"/>
      <c r="BJ320" s="83"/>
      <c r="BK320" s="83"/>
      <c r="BL320" s="83"/>
      <c r="BM320" s="83"/>
      <c r="BN320" s="83"/>
      <c r="BO320" s="83"/>
      <c r="BP320" s="83"/>
      <c r="BQ320" s="83"/>
      <c r="BR320" s="83"/>
      <c r="BS320" s="83"/>
      <c r="BT320" s="83"/>
      <c r="BU320" s="83"/>
      <c r="BV320" s="83"/>
      <c r="BW320" s="83"/>
      <c r="BX320" s="83"/>
      <c r="BY320" s="83"/>
      <c r="BZ320" s="83"/>
      <c r="CA320" s="83"/>
      <c r="CB320" s="83"/>
      <c r="CC320" s="83"/>
      <c r="CD320" s="83"/>
      <c r="CE320" s="83"/>
      <c r="CF320" s="83"/>
      <c r="CG320" s="83"/>
      <c r="CH320" s="83"/>
      <c r="CI320" s="83"/>
      <c r="CJ320" s="83"/>
      <c r="CK320" s="83"/>
      <c r="CL320" s="83"/>
      <c r="CM320" s="83"/>
      <c r="CN320" s="83"/>
      <c r="CO320" s="83"/>
      <c r="CP320" s="83"/>
      <c r="CQ320" s="83"/>
      <c r="CR320" s="83"/>
      <c r="CS320" s="83"/>
      <c r="CT320" s="83"/>
      <c r="CU320" s="83"/>
      <c r="CV320" s="83"/>
      <c r="CW320" s="83"/>
      <c r="CX320" s="83"/>
      <c r="CY320" s="83"/>
      <c r="CZ320" s="83"/>
      <c r="DA320" s="83"/>
      <c r="DB320" s="83"/>
      <c r="DC320" s="83"/>
      <c r="DD320" s="83"/>
      <c r="DE320" s="83"/>
      <c r="DF320" s="83"/>
      <c r="DG320" s="83"/>
      <c r="DH320" s="83"/>
      <c r="DI320" s="83"/>
      <c r="DJ320" s="83"/>
      <c r="DK320" s="83"/>
      <c r="DL320" s="83"/>
      <c r="DM320" s="83"/>
      <c r="DN320" s="83"/>
      <c r="DO320" s="83"/>
      <c r="DP320" s="83"/>
      <c r="DQ320" s="83"/>
      <c r="DR320" s="83"/>
      <c r="DS320" s="83"/>
      <c r="DT320" s="83"/>
      <c r="DU320" s="83"/>
      <c r="DV320" s="83"/>
      <c r="DW320" s="83"/>
      <c r="DX320" s="83"/>
      <c r="DY320" s="83"/>
      <c r="DZ320" s="83"/>
      <c r="EA320" s="83"/>
      <c r="EB320" s="83"/>
      <c r="EC320" s="83"/>
      <c r="ED320" s="83"/>
      <c r="EE320" s="83"/>
      <c r="EF320" s="83"/>
      <c r="EG320" s="83"/>
      <c r="EH320" s="83"/>
      <c r="EI320" s="83"/>
      <c r="EJ320" s="83"/>
      <c r="EK320" s="83"/>
      <c r="EL320" s="83"/>
      <c r="EM320" s="83"/>
      <c r="EN320" s="83"/>
      <c r="EO320" s="83"/>
      <c r="EP320" s="83"/>
    </row>
    <row r="321" spans="1:146" s="83" customFormat="1" ht="28.5">
      <c r="A321" s="148">
        <v>31.1</v>
      </c>
      <c r="B321" s="96" t="s">
        <v>1090</v>
      </c>
      <c r="C321" s="97" t="s">
        <v>163</v>
      </c>
      <c r="D321" s="98">
        <v>30</v>
      </c>
      <c r="E321" s="99"/>
      <c r="F321" s="99"/>
      <c r="G321" s="118"/>
    </row>
    <row r="322" spans="1:146" s="83" customFormat="1">
      <c r="A322" s="148">
        <v>31.2</v>
      </c>
      <c r="B322" s="96" t="s">
        <v>249</v>
      </c>
      <c r="C322" s="97" t="s">
        <v>163</v>
      </c>
      <c r="D322" s="98">
        <v>359</v>
      </c>
      <c r="E322" s="99"/>
      <c r="F322" s="99"/>
      <c r="G322" s="118"/>
    </row>
    <row r="323" spans="1:146" s="83" customFormat="1">
      <c r="A323" s="148">
        <v>31.3</v>
      </c>
      <c r="B323" s="96" t="s">
        <v>1632</v>
      </c>
      <c r="C323" s="97" t="s">
        <v>3</v>
      </c>
      <c r="D323" s="98">
        <v>72</v>
      </c>
      <c r="E323" s="99"/>
      <c r="F323" s="99"/>
      <c r="G323" s="118"/>
    </row>
    <row r="324" spans="1:146" s="83" customFormat="1" ht="156.75">
      <c r="A324" s="148">
        <v>31.4</v>
      </c>
      <c r="B324" s="96" t="s">
        <v>1636</v>
      </c>
      <c r="C324" s="97" t="s">
        <v>4</v>
      </c>
      <c r="D324" s="98">
        <v>2</v>
      </c>
      <c r="E324" s="99"/>
      <c r="F324" s="99"/>
      <c r="G324" s="118"/>
    </row>
    <row r="325" spans="1:146" s="83" customFormat="1" ht="28.5">
      <c r="A325" s="148">
        <v>31.5</v>
      </c>
      <c r="B325" s="96" t="s">
        <v>1637</v>
      </c>
      <c r="C325" s="97" t="s">
        <v>4</v>
      </c>
      <c r="D325" s="98">
        <v>1</v>
      </c>
      <c r="E325" s="99"/>
      <c r="F325" s="99"/>
      <c r="G325" s="118"/>
    </row>
    <row r="326" spans="1:146" s="83" customFormat="1">
      <c r="A326" s="148">
        <v>31.6</v>
      </c>
      <c r="B326" s="96" t="s">
        <v>1639</v>
      </c>
      <c r="C326" s="97" t="s">
        <v>4</v>
      </c>
      <c r="D326" s="98">
        <v>1</v>
      </c>
      <c r="E326" s="99"/>
      <c r="F326" s="99"/>
      <c r="G326" s="118"/>
    </row>
    <row r="327" spans="1:146" s="83" customFormat="1">
      <c r="A327" s="100"/>
      <c r="B327" s="101" t="s">
        <v>1718</v>
      </c>
      <c r="C327" s="100"/>
      <c r="D327" s="102"/>
      <c r="E327" s="103"/>
      <c r="F327" s="103"/>
      <c r="G327" s="118"/>
    </row>
    <row r="328" spans="1:146" s="93" customFormat="1">
      <c r="A328" s="90">
        <v>32</v>
      </c>
      <c r="B328" s="91" t="s">
        <v>1091</v>
      </c>
      <c r="C328" s="104"/>
      <c r="D328" s="92"/>
      <c r="E328" s="106"/>
      <c r="F328" s="107"/>
      <c r="G328" s="118"/>
      <c r="H328" s="83"/>
      <c r="I328" s="83"/>
      <c r="J328" s="83"/>
      <c r="K328" s="83"/>
      <c r="L328" s="83"/>
      <c r="M328" s="83"/>
      <c r="N328" s="83"/>
      <c r="O328" s="83"/>
      <c r="P328" s="83"/>
      <c r="Q328" s="83"/>
      <c r="R328" s="83"/>
      <c r="S328" s="83"/>
      <c r="T328" s="83"/>
      <c r="U328" s="83"/>
      <c r="V328" s="83"/>
      <c r="W328" s="83"/>
      <c r="X328" s="83"/>
      <c r="Y328" s="83"/>
      <c r="Z328" s="83"/>
      <c r="AA328" s="83"/>
      <c r="AB328" s="83"/>
      <c r="AC328" s="83"/>
      <c r="AD328" s="83"/>
      <c r="AE328" s="83"/>
      <c r="AF328" s="83"/>
      <c r="AG328" s="83"/>
      <c r="AH328" s="83"/>
      <c r="AI328" s="83"/>
      <c r="AJ328" s="83"/>
      <c r="AK328" s="83"/>
      <c r="AL328" s="83"/>
      <c r="AM328" s="83"/>
      <c r="AN328" s="83"/>
      <c r="AO328" s="83"/>
      <c r="AP328" s="83"/>
      <c r="AQ328" s="83"/>
      <c r="AR328" s="83"/>
      <c r="AS328" s="83"/>
      <c r="AT328" s="83"/>
      <c r="AU328" s="83"/>
      <c r="AV328" s="83"/>
      <c r="AW328" s="83"/>
      <c r="AX328" s="83"/>
      <c r="AY328" s="83"/>
      <c r="AZ328" s="83"/>
      <c r="BA328" s="83"/>
      <c r="BB328" s="83"/>
      <c r="BC328" s="83"/>
      <c r="BD328" s="83"/>
      <c r="BE328" s="83"/>
      <c r="BF328" s="83"/>
      <c r="BG328" s="83"/>
      <c r="BH328" s="83"/>
      <c r="BI328" s="83"/>
      <c r="BJ328" s="83"/>
      <c r="BK328" s="83"/>
      <c r="BL328" s="83"/>
      <c r="BM328" s="83"/>
      <c r="BN328" s="83"/>
      <c r="BO328" s="83"/>
      <c r="BP328" s="83"/>
      <c r="BQ328" s="83"/>
      <c r="BR328" s="83"/>
      <c r="BS328" s="83"/>
      <c r="BT328" s="83"/>
      <c r="BU328" s="83"/>
      <c r="BV328" s="83"/>
      <c r="BW328" s="83"/>
      <c r="BX328" s="83"/>
      <c r="BY328" s="83"/>
      <c r="BZ328" s="83"/>
      <c r="CA328" s="83"/>
      <c r="CB328" s="83"/>
      <c r="CC328" s="83"/>
      <c r="CD328" s="83"/>
      <c r="CE328" s="83"/>
      <c r="CF328" s="83"/>
      <c r="CG328" s="83"/>
      <c r="CH328" s="83"/>
      <c r="CI328" s="83"/>
      <c r="CJ328" s="83"/>
      <c r="CK328" s="83"/>
      <c r="CL328" s="83"/>
      <c r="CM328" s="83"/>
      <c r="CN328" s="83"/>
      <c r="CO328" s="83"/>
      <c r="CP328" s="83"/>
      <c r="CQ328" s="83"/>
      <c r="CR328" s="83"/>
      <c r="CS328" s="83"/>
      <c r="CT328" s="83"/>
      <c r="CU328" s="83"/>
      <c r="CV328" s="83"/>
      <c r="CW328" s="83"/>
      <c r="CX328" s="83"/>
      <c r="CY328" s="83"/>
      <c r="CZ328" s="83"/>
      <c r="DA328" s="83"/>
      <c r="DB328" s="83"/>
      <c r="DC328" s="83"/>
      <c r="DD328" s="83"/>
      <c r="DE328" s="83"/>
      <c r="DF328" s="83"/>
      <c r="DG328" s="83"/>
      <c r="DH328" s="83"/>
      <c r="DI328" s="83"/>
      <c r="DJ328" s="83"/>
      <c r="DK328" s="83"/>
      <c r="DL328" s="83"/>
      <c r="DM328" s="83"/>
      <c r="DN328" s="83"/>
      <c r="DO328" s="83"/>
      <c r="DP328" s="83"/>
      <c r="DQ328" s="83"/>
      <c r="DR328" s="83"/>
      <c r="DS328" s="83"/>
      <c r="DT328" s="83"/>
      <c r="DU328" s="83"/>
      <c r="DV328" s="83"/>
      <c r="DW328" s="83"/>
      <c r="DX328" s="83"/>
      <c r="DY328" s="83"/>
      <c r="DZ328" s="83"/>
      <c r="EA328" s="83"/>
      <c r="EB328" s="83"/>
      <c r="EC328" s="83"/>
      <c r="ED328" s="83"/>
      <c r="EE328" s="83"/>
      <c r="EF328" s="83"/>
      <c r="EG328" s="83"/>
      <c r="EH328" s="83"/>
      <c r="EI328" s="83"/>
      <c r="EJ328" s="83"/>
      <c r="EK328" s="83"/>
      <c r="EL328" s="83"/>
      <c r="EM328" s="83"/>
      <c r="EN328" s="83"/>
      <c r="EO328" s="83"/>
      <c r="EP328" s="83"/>
    </row>
    <row r="329" spans="1:146" ht="28.5">
      <c r="A329" s="94">
        <v>32.1</v>
      </c>
      <c r="B329" s="96" t="s">
        <v>1680</v>
      </c>
      <c r="C329" s="97" t="s">
        <v>3</v>
      </c>
      <c r="D329" s="98">
        <v>5715.2746077034499</v>
      </c>
      <c r="E329" s="99"/>
      <c r="F329" s="99"/>
    </row>
    <row r="330" spans="1:146">
      <c r="A330" s="118"/>
      <c r="B330" s="101" t="s">
        <v>1340</v>
      </c>
      <c r="C330" s="108"/>
      <c r="D330" s="110"/>
      <c r="E330" s="111"/>
      <c r="F330" s="103"/>
    </row>
    <row r="331" spans="1:146">
      <c r="A331" s="118"/>
      <c r="B331" s="119"/>
      <c r="C331" s="97"/>
      <c r="D331" s="98"/>
      <c r="E331" s="99"/>
      <c r="F331" s="120"/>
    </row>
    <row r="332" spans="1:146">
      <c r="A332" s="118"/>
      <c r="B332" s="276" t="s">
        <v>1237</v>
      </c>
      <c r="C332" s="276"/>
      <c r="D332" s="276"/>
      <c r="E332" s="276"/>
      <c r="F332" s="151">
        <f>SUM(F10:F330)/2</f>
        <v>0</v>
      </c>
    </row>
    <row r="333" spans="1:146">
      <c r="A333" s="118"/>
      <c r="B333" s="266" t="s">
        <v>12</v>
      </c>
      <c r="C333" s="266"/>
      <c r="D333" s="266"/>
      <c r="E333" s="121"/>
      <c r="F333" s="122">
        <f>+CEILING((F332*E333),1)</f>
        <v>0</v>
      </c>
    </row>
    <row r="334" spans="1:146">
      <c r="A334" s="118"/>
      <c r="B334" s="263"/>
      <c r="C334" s="264"/>
      <c r="D334" s="264"/>
      <c r="E334" s="265"/>
      <c r="F334" s="123"/>
    </row>
    <row r="335" spans="1:146">
      <c r="A335" s="118"/>
      <c r="B335" s="266" t="s">
        <v>1239</v>
      </c>
      <c r="C335" s="266"/>
      <c r="D335" s="266"/>
      <c r="E335" s="121"/>
      <c r="F335" s="122">
        <f>+CEILING((F332*E335),1)</f>
        <v>0</v>
      </c>
    </row>
    <row r="336" spans="1:146">
      <c r="A336" s="118"/>
      <c r="B336" s="263"/>
      <c r="C336" s="264"/>
      <c r="D336" s="264"/>
      <c r="E336" s="265"/>
      <c r="F336" s="123"/>
    </row>
    <row r="337" spans="1:6">
      <c r="A337" s="118"/>
      <c r="B337" s="266" t="s">
        <v>1240</v>
      </c>
      <c r="C337" s="266"/>
      <c r="D337" s="266"/>
      <c r="E337" s="121"/>
      <c r="F337" s="122">
        <f>+CEILING((F332*E337),1)</f>
        <v>0</v>
      </c>
    </row>
    <row r="338" spans="1:6">
      <c r="A338" s="118"/>
      <c r="B338" s="263"/>
      <c r="C338" s="264"/>
      <c r="D338" s="264"/>
      <c r="E338" s="265"/>
      <c r="F338" s="123"/>
    </row>
    <row r="339" spans="1:6">
      <c r="A339" s="118"/>
      <c r="B339" s="266" t="s">
        <v>1241</v>
      </c>
      <c r="C339" s="266"/>
      <c r="D339" s="266"/>
      <c r="E339" s="121"/>
      <c r="F339" s="122">
        <f>+CEILING((F337*E339),1)</f>
        <v>0</v>
      </c>
    </row>
    <row r="340" spans="1:6">
      <c r="A340" s="118"/>
      <c r="B340" s="262" t="s">
        <v>1238</v>
      </c>
      <c r="C340" s="262"/>
      <c r="D340" s="262"/>
      <c r="E340" s="262"/>
      <c r="F340" s="124"/>
    </row>
    <row r="341" spans="1:6">
      <c r="F341" s="146"/>
    </row>
    <row r="343" spans="1:6">
      <c r="F343" s="189"/>
    </row>
  </sheetData>
  <mergeCells count="17">
    <mergeCell ref="B333:D333"/>
    <mergeCell ref="C1:F1"/>
    <mergeCell ref="C2:F2"/>
    <mergeCell ref="C3:E3"/>
    <mergeCell ref="C4:D4"/>
    <mergeCell ref="E4:F4"/>
    <mergeCell ref="B5:F5"/>
    <mergeCell ref="A6:F6"/>
    <mergeCell ref="A7:F7"/>
    <mergeCell ref="B332:E332"/>
    <mergeCell ref="B340:E340"/>
    <mergeCell ref="B334:E334"/>
    <mergeCell ref="B335:D335"/>
    <mergeCell ref="B336:E336"/>
    <mergeCell ref="B337:D337"/>
    <mergeCell ref="B338:E338"/>
    <mergeCell ref="B339:D339"/>
  </mergeCells>
  <phoneticPr fontId="17" type="noConversion"/>
  <conditionalFormatting sqref="B328:B1048576 B319 B308 B304:B305 B270:B271 B187:B194 B34:B39 B1:B3 B120:B130 B6:B25 B28:B30 B41 B43:B54 B57:B62 B64:B72 B75:B77 B134:B141 B147:B150 B155:B162 B164:B174 B176:B177 B181:B183 B204:B212 B221:B224 B214:B218 B226:B234 B237:B240 B243:B249 B251 B253:B254 B256:B264 B283:B285 B310:B311 B289:B300 B79:B118">
    <cfRule type="duplicateValues" dxfId="62" priority="191"/>
  </conditionalFormatting>
  <conditionalFormatting sqref="B186">
    <cfRule type="duplicateValues" dxfId="61" priority="189"/>
  </conditionalFormatting>
  <conditionalFormatting sqref="B31">
    <cfRule type="duplicateValues" dxfId="60" priority="72"/>
  </conditionalFormatting>
  <conditionalFormatting sqref="B78">
    <cfRule type="duplicateValues" dxfId="59" priority="69"/>
  </conditionalFormatting>
  <conditionalFormatting sqref="B119">
    <cfRule type="duplicateValues" dxfId="58" priority="63"/>
  </conditionalFormatting>
  <conditionalFormatting sqref="B4:B5">
    <cfRule type="duplicateValues" dxfId="57" priority="56"/>
    <cfRule type="duplicateValues" dxfId="56" priority="57"/>
    <cfRule type="duplicateValues" dxfId="55" priority="58"/>
    <cfRule type="duplicateValues" dxfId="54" priority="59"/>
  </conditionalFormatting>
  <conditionalFormatting sqref="B32:B33">
    <cfRule type="duplicateValues" dxfId="53" priority="55"/>
  </conditionalFormatting>
  <conditionalFormatting sqref="B27">
    <cfRule type="duplicateValues" dxfId="52" priority="54"/>
  </conditionalFormatting>
  <conditionalFormatting sqref="B40">
    <cfRule type="duplicateValues" dxfId="51" priority="53"/>
  </conditionalFormatting>
  <conditionalFormatting sqref="B42">
    <cfRule type="duplicateValues" dxfId="50" priority="52"/>
  </conditionalFormatting>
  <conditionalFormatting sqref="B55">
    <cfRule type="duplicateValues" dxfId="49" priority="51"/>
  </conditionalFormatting>
  <conditionalFormatting sqref="B63">
    <cfRule type="duplicateValues" dxfId="48" priority="50"/>
  </conditionalFormatting>
  <conditionalFormatting sqref="B73">
    <cfRule type="duplicateValues" dxfId="47" priority="49"/>
  </conditionalFormatting>
  <conditionalFormatting sqref="B74">
    <cfRule type="duplicateValues" dxfId="46" priority="48"/>
  </conditionalFormatting>
  <conditionalFormatting sqref="B26">
    <cfRule type="duplicateValues" dxfId="45" priority="47"/>
  </conditionalFormatting>
  <conditionalFormatting sqref="B131">
    <cfRule type="duplicateValues" dxfId="44" priority="46"/>
  </conditionalFormatting>
  <conditionalFormatting sqref="B132">
    <cfRule type="duplicateValues" dxfId="43" priority="45"/>
  </conditionalFormatting>
  <conditionalFormatting sqref="B133">
    <cfRule type="duplicateValues" dxfId="42" priority="44"/>
  </conditionalFormatting>
  <conditionalFormatting sqref="B142:B143">
    <cfRule type="duplicateValues" dxfId="41" priority="43"/>
  </conditionalFormatting>
  <conditionalFormatting sqref="B144">
    <cfRule type="duplicateValues" dxfId="40" priority="42"/>
  </conditionalFormatting>
  <conditionalFormatting sqref="B145">
    <cfRule type="duplicateValues" dxfId="39" priority="41"/>
  </conditionalFormatting>
  <conditionalFormatting sqref="B146">
    <cfRule type="duplicateValues" dxfId="38" priority="40"/>
  </conditionalFormatting>
  <conditionalFormatting sqref="B151:B154">
    <cfRule type="duplicateValues" dxfId="37" priority="39"/>
  </conditionalFormatting>
  <conditionalFormatting sqref="B163">
    <cfRule type="duplicateValues" dxfId="36" priority="38"/>
  </conditionalFormatting>
  <conditionalFormatting sqref="B175">
    <cfRule type="duplicateValues" dxfId="35" priority="37"/>
  </conditionalFormatting>
  <conditionalFormatting sqref="B178:B180">
    <cfRule type="duplicateValues" dxfId="34" priority="36"/>
  </conditionalFormatting>
  <conditionalFormatting sqref="B184:B185">
    <cfRule type="duplicateValues" dxfId="33" priority="35"/>
  </conditionalFormatting>
  <conditionalFormatting sqref="B195:B203">
    <cfRule type="duplicateValues" dxfId="32" priority="34"/>
  </conditionalFormatting>
  <conditionalFormatting sqref="B219">
    <cfRule type="duplicateValues" dxfId="31" priority="31"/>
  </conditionalFormatting>
  <conditionalFormatting sqref="B213">
    <cfRule type="duplicateValues" dxfId="30" priority="30"/>
  </conditionalFormatting>
  <conditionalFormatting sqref="B225">
    <cfRule type="duplicateValues" dxfId="29" priority="29"/>
  </conditionalFormatting>
  <conditionalFormatting sqref="B235:B236">
    <cfRule type="duplicateValues" dxfId="28" priority="28"/>
  </conditionalFormatting>
  <conditionalFormatting sqref="B241:B242">
    <cfRule type="duplicateValues" dxfId="27" priority="27"/>
  </conditionalFormatting>
  <conditionalFormatting sqref="B250">
    <cfRule type="duplicateValues" dxfId="26" priority="26"/>
  </conditionalFormatting>
  <conditionalFormatting sqref="B252">
    <cfRule type="duplicateValues" dxfId="25" priority="25"/>
  </conditionalFormatting>
  <conditionalFormatting sqref="B255">
    <cfRule type="duplicateValues" dxfId="24" priority="24"/>
  </conditionalFormatting>
  <conditionalFormatting sqref="B265:B269">
    <cfRule type="duplicateValues" dxfId="23" priority="222"/>
  </conditionalFormatting>
  <conditionalFormatting sqref="B272">
    <cfRule type="duplicateValues" dxfId="22" priority="22"/>
  </conditionalFormatting>
  <conditionalFormatting sqref="B273">
    <cfRule type="duplicateValues" dxfId="21" priority="21"/>
  </conditionalFormatting>
  <conditionalFormatting sqref="B274">
    <cfRule type="duplicateValues" dxfId="20" priority="20"/>
  </conditionalFormatting>
  <conditionalFormatting sqref="B275">
    <cfRule type="duplicateValues" dxfId="19" priority="19"/>
  </conditionalFormatting>
  <conditionalFormatting sqref="B276">
    <cfRule type="duplicateValues" dxfId="18" priority="18"/>
  </conditionalFormatting>
  <conditionalFormatting sqref="B277">
    <cfRule type="duplicateValues" dxfId="17" priority="17"/>
  </conditionalFormatting>
  <conditionalFormatting sqref="B278">
    <cfRule type="duplicateValues" dxfId="16" priority="16"/>
  </conditionalFormatting>
  <conditionalFormatting sqref="B279">
    <cfRule type="duplicateValues" dxfId="15" priority="15"/>
  </conditionalFormatting>
  <conditionalFormatting sqref="B280:B281">
    <cfRule type="duplicateValues" dxfId="14" priority="14"/>
  </conditionalFormatting>
  <conditionalFormatting sqref="B282">
    <cfRule type="duplicateValues" dxfId="13" priority="13"/>
  </conditionalFormatting>
  <conditionalFormatting sqref="B286:B287">
    <cfRule type="duplicateValues" dxfId="12" priority="254"/>
  </conditionalFormatting>
  <conditionalFormatting sqref="B301:B303">
    <cfRule type="duplicateValues" dxfId="11" priority="12"/>
  </conditionalFormatting>
  <conditionalFormatting sqref="B309">
    <cfRule type="duplicateValues" dxfId="10" priority="10"/>
  </conditionalFormatting>
  <conditionalFormatting sqref="B312:B317">
    <cfRule type="duplicateValues" dxfId="9" priority="9"/>
  </conditionalFormatting>
  <conditionalFormatting sqref="B288">
    <cfRule type="duplicateValues" dxfId="8" priority="8"/>
  </conditionalFormatting>
  <conditionalFormatting sqref="B306:B307">
    <cfRule type="duplicateValues" dxfId="7" priority="290"/>
  </conditionalFormatting>
  <conditionalFormatting sqref="B318">
    <cfRule type="duplicateValues" dxfId="6" priority="7"/>
  </conditionalFormatting>
  <conditionalFormatting sqref="B320">
    <cfRule type="duplicateValues" dxfId="5" priority="5"/>
  </conditionalFormatting>
  <conditionalFormatting sqref="B321">
    <cfRule type="duplicateValues" dxfId="4" priority="6"/>
  </conditionalFormatting>
  <conditionalFormatting sqref="B327">
    <cfRule type="duplicateValues" dxfId="3" priority="4"/>
  </conditionalFormatting>
  <conditionalFormatting sqref="B322:B326">
    <cfRule type="duplicateValues" dxfId="2" priority="3"/>
  </conditionalFormatting>
  <conditionalFormatting sqref="B56">
    <cfRule type="duplicateValues" dxfId="1" priority="2"/>
  </conditionalFormatting>
  <conditionalFormatting sqref="B220">
    <cfRule type="duplicateValues" dxfId="0" priority="1"/>
  </conditionalFormatting>
  <dataValidations disablePrompts="1" count="1">
    <dataValidation type="list" allowBlank="1" showInputMessage="1" showErrorMessage="1" sqref="C3">
      <formula1>#REF!</formula1>
    </dataValidation>
  </dataValidations>
  <printOptions horizontalCentered="1"/>
  <pageMargins left="0.70866141732283472" right="0.70866141732283472" top="0.74803149606299213" bottom="0.74803149606299213" header="0.31496062992125984" footer="0.31496062992125984"/>
  <pageSetup scale="41" fitToHeight="0" orientation="portrait" horizontalDpi="4294967295" verticalDpi="4294967295" r:id="rId1"/>
  <headerFooter>
    <oddFooter>&amp;LCant. Arq. Fabian González
Cant. Est. Javier Mora
Cant. Hs. Oscar Prada
Cant. Elect.  Daniel Paloma&amp;CPágina &amp;P de &amp;N&amp;REstructuro. Daniel Contreras
V°B° Arq. Andrés Martínez
V°B° CT. Mario Sanchéz</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rgb="FFFF0000"/>
  </sheetPr>
  <dimension ref="A1:P3003"/>
  <sheetViews>
    <sheetView tabSelected="1" view="pageBreakPreview" topLeftCell="A1953" zoomScale="89" zoomScaleNormal="89" zoomScaleSheetLayoutView="89" workbookViewId="0">
      <selection activeCell="D1981" sqref="D1981"/>
    </sheetView>
  </sheetViews>
  <sheetFormatPr baseColWidth="10" defaultColWidth="11.42578125" defaultRowHeight="12"/>
  <cols>
    <col min="1" max="1" width="7.42578125" style="188" customWidth="1"/>
    <col min="2" max="2" width="14.7109375" style="130" hidden="1" customWidth="1"/>
    <col min="3" max="3" width="6.42578125" style="149" hidden="1" customWidth="1"/>
    <col min="4" max="4" width="163.28515625" style="132" customWidth="1"/>
    <col min="5" max="5" width="7" style="75" bestFit="1" customWidth="1"/>
    <col min="6" max="6" width="10.140625" style="75" bestFit="1" customWidth="1"/>
    <col min="7" max="7" width="10" style="133" bestFit="1" customWidth="1"/>
    <col min="8" max="8" width="27.5703125" style="131" customWidth="1"/>
    <col min="9" max="9" width="22.85546875" style="138" customWidth="1"/>
    <col min="10" max="10" width="16.85546875" style="134" bestFit="1" customWidth="1"/>
    <col min="11" max="11" width="13.7109375" style="131" customWidth="1"/>
    <col min="12" max="12" width="45.28515625" style="131" customWidth="1"/>
    <col min="13" max="13" width="11.85546875" style="131" hidden="1" customWidth="1"/>
    <col min="14" max="14" width="11.42578125" style="131" hidden="1" customWidth="1"/>
    <col min="15" max="16384" width="11.42578125" style="131"/>
  </cols>
  <sheetData>
    <row r="1" spans="1:10" s="127" customFormat="1" ht="15">
      <c r="A1" s="128"/>
      <c r="B1" s="128"/>
      <c r="G1" s="129"/>
      <c r="I1" s="128"/>
    </row>
    <row r="2" spans="1:10" s="135" customFormat="1">
      <c r="A2" s="193">
        <v>1</v>
      </c>
      <c r="B2" s="193" t="s">
        <v>802</v>
      </c>
      <c r="C2" s="192"/>
      <c r="D2" s="194" t="s">
        <v>292</v>
      </c>
      <c r="E2" s="192"/>
      <c r="F2" s="192"/>
      <c r="G2" s="195"/>
      <c r="H2" s="192"/>
      <c r="I2" s="196"/>
      <c r="J2" s="136"/>
    </row>
    <row r="3" spans="1:10" s="135" customFormat="1">
      <c r="A3" s="193"/>
      <c r="B3" s="193"/>
      <c r="C3" s="192"/>
      <c r="D3" s="197"/>
      <c r="E3" s="198"/>
      <c r="F3" s="192"/>
      <c r="G3" s="195"/>
      <c r="H3" s="199"/>
      <c r="I3" s="196"/>
      <c r="J3" s="136"/>
    </row>
    <row r="4" spans="1:10" s="136" customFormat="1" ht="24">
      <c r="A4" s="277">
        <v>1.1000000000000001</v>
      </c>
      <c r="B4" s="193" t="s">
        <v>804</v>
      </c>
      <c r="C4" s="193"/>
      <c r="D4" s="194" t="s">
        <v>1092</v>
      </c>
      <c r="E4" s="198"/>
      <c r="F4" s="193" t="s">
        <v>163</v>
      </c>
      <c r="G4" s="200"/>
      <c r="H4" s="193"/>
      <c r="I4" s="201"/>
    </row>
    <row r="5" spans="1:10" s="136" customFormat="1">
      <c r="A5" s="278"/>
      <c r="B5" s="193"/>
      <c r="C5" s="192" t="s">
        <v>780</v>
      </c>
      <c r="D5" s="202" t="s">
        <v>13</v>
      </c>
      <c r="E5" s="198" t="s">
        <v>798</v>
      </c>
      <c r="F5" s="198" t="s">
        <v>14</v>
      </c>
      <c r="G5" s="195"/>
      <c r="H5" s="199"/>
      <c r="I5" s="196"/>
    </row>
    <row r="6" spans="1:10" s="75" customFormat="1">
      <c r="A6" s="278"/>
      <c r="B6" s="198"/>
      <c r="C6" s="198" t="s">
        <v>803</v>
      </c>
      <c r="D6" s="202" t="s">
        <v>896</v>
      </c>
      <c r="E6" s="198" t="s">
        <v>798</v>
      </c>
      <c r="F6" s="198" t="s">
        <v>248</v>
      </c>
      <c r="G6" s="195"/>
      <c r="H6" s="199"/>
      <c r="I6" s="196"/>
      <c r="J6" s="130"/>
    </row>
    <row r="7" spans="1:10" s="135" customFormat="1">
      <c r="A7" s="278"/>
      <c r="B7" s="192"/>
      <c r="C7" s="192" t="s">
        <v>348</v>
      </c>
      <c r="D7" s="202" t="s">
        <v>17</v>
      </c>
      <c r="E7" s="198" t="s">
        <v>798</v>
      </c>
      <c r="F7" s="198" t="s">
        <v>18</v>
      </c>
      <c r="G7" s="195"/>
      <c r="H7" s="199"/>
      <c r="I7" s="196"/>
      <c r="J7" s="136"/>
    </row>
    <row r="8" spans="1:10" s="135" customFormat="1">
      <c r="A8" s="278"/>
      <c r="B8" s="192"/>
      <c r="C8" s="192" t="s">
        <v>347</v>
      </c>
      <c r="D8" s="202" t="s">
        <v>351</v>
      </c>
      <c r="E8" s="198" t="s">
        <v>798</v>
      </c>
      <c r="F8" s="198" t="s">
        <v>163</v>
      </c>
      <c r="G8" s="195"/>
      <c r="H8" s="199"/>
      <c r="I8" s="196"/>
      <c r="J8" s="136"/>
    </row>
    <row r="9" spans="1:10" s="135" customFormat="1">
      <c r="A9" s="278"/>
      <c r="B9" s="192"/>
      <c r="C9" s="192" t="s">
        <v>886</v>
      </c>
      <c r="D9" s="202" t="s">
        <v>123</v>
      </c>
      <c r="E9" s="198" t="s">
        <v>798</v>
      </c>
      <c r="F9" s="198" t="s">
        <v>163</v>
      </c>
      <c r="G9" s="195"/>
      <c r="H9" s="199"/>
      <c r="I9" s="196"/>
      <c r="J9" s="136"/>
    </row>
    <row r="10" spans="1:10" s="135" customFormat="1">
      <c r="A10" s="278"/>
      <c r="B10" s="193"/>
      <c r="C10" s="203" t="s">
        <v>1675</v>
      </c>
      <c r="D10" s="202" t="s">
        <v>1676</v>
      </c>
      <c r="E10" s="198" t="s">
        <v>798</v>
      </c>
      <c r="F10" s="198" t="s">
        <v>163</v>
      </c>
      <c r="G10" s="195"/>
      <c r="H10" s="199"/>
      <c r="I10" s="196"/>
      <c r="J10" s="136"/>
    </row>
    <row r="11" spans="1:10" s="135" customFormat="1">
      <c r="A11" s="278"/>
      <c r="B11" s="193"/>
      <c r="C11" s="192" t="s">
        <v>398</v>
      </c>
      <c r="D11" s="202" t="s">
        <v>396</v>
      </c>
      <c r="E11" s="198" t="s">
        <v>798</v>
      </c>
      <c r="F11" s="198" t="s">
        <v>8</v>
      </c>
      <c r="G11" s="195"/>
      <c r="H11" s="199"/>
      <c r="I11" s="196"/>
      <c r="J11" s="136"/>
    </row>
    <row r="12" spans="1:10" s="135" customFormat="1">
      <c r="A12" s="278"/>
      <c r="B12" s="193"/>
      <c r="C12" s="192" t="s">
        <v>400</v>
      </c>
      <c r="D12" s="202" t="s">
        <v>401</v>
      </c>
      <c r="E12" s="198" t="s">
        <v>798</v>
      </c>
      <c r="F12" s="198" t="s">
        <v>8</v>
      </c>
      <c r="G12" s="195"/>
      <c r="H12" s="199"/>
      <c r="I12" s="196"/>
      <c r="J12" s="136"/>
    </row>
    <row r="13" spans="1:10" s="75" customFormat="1" ht="24">
      <c r="A13" s="278"/>
      <c r="B13" s="204"/>
      <c r="C13" s="198" t="s">
        <v>443</v>
      </c>
      <c r="D13" s="202" t="s">
        <v>1373</v>
      </c>
      <c r="E13" s="198" t="s">
        <v>797</v>
      </c>
      <c r="F13" s="198" t="s">
        <v>444</v>
      </c>
      <c r="G13" s="205"/>
      <c r="H13" s="199"/>
      <c r="I13" s="196"/>
      <c r="J13" s="130"/>
    </row>
    <row r="14" spans="1:10" s="135" customFormat="1">
      <c r="A14" s="279"/>
      <c r="B14" s="193"/>
      <c r="C14" s="192" t="s">
        <v>445</v>
      </c>
      <c r="D14" s="202" t="s">
        <v>446</v>
      </c>
      <c r="E14" s="198" t="s">
        <v>798</v>
      </c>
      <c r="F14" s="198" t="s">
        <v>15</v>
      </c>
      <c r="G14" s="195"/>
      <c r="H14" s="199"/>
      <c r="I14" s="196"/>
      <c r="J14" s="136"/>
    </row>
    <row r="15" spans="1:10" s="135" customFormat="1">
      <c r="A15" s="193"/>
      <c r="B15" s="193"/>
      <c r="C15" s="192"/>
      <c r="D15" s="197"/>
      <c r="E15" s="198"/>
      <c r="F15" s="192"/>
      <c r="G15" s="195"/>
      <c r="H15" s="192"/>
      <c r="I15" s="196"/>
      <c r="J15" s="136"/>
    </row>
    <row r="16" spans="1:10" s="135" customFormat="1">
      <c r="A16" s="290">
        <v>1.2</v>
      </c>
      <c r="B16" s="193" t="s">
        <v>806</v>
      </c>
      <c r="C16" s="193"/>
      <c r="D16" s="194" t="s">
        <v>805</v>
      </c>
      <c r="E16" s="198"/>
      <c r="F16" s="193" t="s">
        <v>8</v>
      </c>
      <c r="G16" s="200"/>
      <c r="H16" s="193"/>
      <c r="I16" s="201"/>
      <c r="J16" s="136"/>
    </row>
    <row r="17" spans="1:10" s="135" customFormat="1">
      <c r="A17" s="291"/>
      <c r="B17" s="193"/>
      <c r="C17" s="192" t="s">
        <v>780</v>
      </c>
      <c r="D17" s="202" t="s">
        <v>13</v>
      </c>
      <c r="E17" s="198" t="s">
        <v>798</v>
      </c>
      <c r="F17" s="198" t="s">
        <v>14</v>
      </c>
      <c r="G17" s="195"/>
      <c r="H17" s="199"/>
      <c r="I17" s="196"/>
      <c r="J17" s="136"/>
    </row>
    <row r="18" spans="1:10" s="135" customFormat="1">
      <c r="A18" s="291"/>
      <c r="B18" s="193"/>
      <c r="C18" s="192" t="s">
        <v>803</v>
      </c>
      <c r="D18" s="202" t="s">
        <v>896</v>
      </c>
      <c r="E18" s="198" t="s">
        <v>798</v>
      </c>
      <c r="F18" s="198" t="s">
        <v>248</v>
      </c>
      <c r="G18" s="195"/>
      <c r="H18" s="199"/>
      <c r="I18" s="196"/>
      <c r="J18" s="136"/>
    </row>
    <row r="19" spans="1:10" s="135" customFormat="1" ht="24">
      <c r="A19" s="292"/>
      <c r="B19" s="193"/>
      <c r="C19" s="192" t="s">
        <v>443</v>
      </c>
      <c r="D19" s="202" t="s">
        <v>1373</v>
      </c>
      <c r="E19" s="198" t="s">
        <v>797</v>
      </c>
      <c r="F19" s="198" t="s">
        <v>444</v>
      </c>
      <c r="G19" s="195"/>
      <c r="H19" s="199"/>
      <c r="I19" s="196"/>
      <c r="J19" s="136"/>
    </row>
    <row r="20" spans="1:10" s="135" customFormat="1">
      <c r="A20" s="193"/>
      <c r="B20" s="193"/>
      <c r="C20" s="192"/>
      <c r="D20" s="197"/>
      <c r="E20" s="198"/>
      <c r="F20" s="192"/>
      <c r="G20" s="195"/>
      <c r="H20" s="192"/>
      <c r="I20" s="196"/>
      <c r="J20" s="136"/>
    </row>
    <row r="21" spans="1:10" s="135" customFormat="1" ht="24">
      <c r="A21" s="290">
        <v>1.3</v>
      </c>
      <c r="B21" s="193" t="s">
        <v>807</v>
      </c>
      <c r="C21" s="193"/>
      <c r="D21" s="206" t="s">
        <v>1656</v>
      </c>
      <c r="E21" s="198"/>
      <c r="F21" s="193" t="s">
        <v>3</v>
      </c>
      <c r="G21" s="200"/>
      <c r="H21" s="193"/>
      <c r="I21" s="201"/>
      <c r="J21" s="136"/>
    </row>
    <row r="22" spans="1:10" s="135" customFormat="1">
      <c r="A22" s="291"/>
      <c r="B22" s="193"/>
      <c r="C22" s="192" t="s">
        <v>781</v>
      </c>
      <c r="D22" s="202" t="s">
        <v>93</v>
      </c>
      <c r="E22" s="198" t="s">
        <v>798</v>
      </c>
      <c r="F22" s="198" t="s">
        <v>14</v>
      </c>
      <c r="G22" s="195"/>
      <c r="H22" s="199"/>
      <c r="I22" s="196"/>
      <c r="J22" s="136"/>
    </row>
    <row r="23" spans="1:10" s="135" customFormat="1">
      <c r="A23" s="291"/>
      <c r="B23" s="193"/>
      <c r="C23" s="192" t="s">
        <v>803</v>
      </c>
      <c r="D23" s="202" t="s">
        <v>896</v>
      </c>
      <c r="E23" s="198" t="s">
        <v>798</v>
      </c>
      <c r="F23" s="198" t="s">
        <v>248</v>
      </c>
      <c r="G23" s="195"/>
      <c r="H23" s="199"/>
      <c r="I23" s="196"/>
      <c r="J23" s="136"/>
    </row>
    <row r="24" spans="1:10" s="135" customFormat="1">
      <c r="A24" s="291"/>
      <c r="B24" s="193"/>
      <c r="C24" s="192" t="s">
        <v>441</v>
      </c>
      <c r="D24" s="202" t="s">
        <v>442</v>
      </c>
      <c r="E24" s="198" t="s">
        <v>798</v>
      </c>
      <c r="F24" s="198" t="s">
        <v>124</v>
      </c>
      <c r="G24" s="195"/>
      <c r="H24" s="199"/>
      <c r="I24" s="196"/>
      <c r="J24" s="136"/>
    </row>
    <row r="25" spans="1:10" s="135" customFormat="1" ht="24">
      <c r="A25" s="292"/>
      <c r="B25" s="192"/>
      <c r="C25" s="192" t="s">
        <v>443</v>
      </c>
      <c r="D25" s="202" t="s">
        <v>1373</v>
      </c>
      <c r="E25" s="198" t="s">
        <v>797</v>
      </c>
      <c r="F25" s="198" t="s">
        <v>444</v>
      </c>
      <c r="G25" s="195"/>
      <c r="H25" s="199"/>
      <c r="I25" s="196"/>
      <c r="J25" s="136"/>
    </row>
    <row r="26" spans="1:10" s="135" customFormat="1">
      <c r="A26" s="193"/>
      <c r="B26" s="193"/>
      <c r="C26" s="192"/>
      <c r="D26" s="197"/>
      <c r="E26" s="198"/>
      <c r="F26" s="192"/>
      <c r="G26" s="195"/>
      <c r="H26" s="192"/>
      <c r="I26" s="196"/>
      <c r="J26" s="136"/>
    </row>
    <row r="27" spans="1:10" s="135" customFormat="1">
      <c r="A27" s="290">
        <v>1.4</v>
      </c>
      <c r="B27" s="193" t="s">
        <v>808</v>
      </c>
      <c r="C27" s="193"/>
      <c r="D27" s="206" t="s">
        <v>1093</v>
      </c>
      <c r="E27" s="198"/>
      <c r="F27" s="193" t="s">
        <v>3</v>
      </c>
      <c r="G27" s="200"/>
      <c r="H27" s="193"/>
      <c r="I27" s="201"/>
      <c r="J27" s="136"/>
    </row>
    <row r="28" spans="1:10" s="135" customFormat="1">
      <c r="A28" s="291"/>
      <c r="B28" s="193"/>
      <c r="C28" s="192" t="s">
        <v>780</v>
      </c>
      <c r="D28" s="202" t="s">
        <v>13</v>
      </c>
      <c r="E28" s="198" t="s">
        <v>798</v>
      </c>
      <c r="F28" s="198" t="s">
        <v>14</v>
      </c>
      <c r="G28" s="195"/>
      <c r="H28" s="199"/>
      <c r="I28" s="196"/>
      <c r="J28" s="136"/>
    </row>
    <row r="29" spans="1:10" s="135" customFormat="1">
      <c r="A29" s="291"/>
      <c r="B29" s="193"/>
      <c r="C29" s="192" t="s">
        <v>803</v>
      </c>
      <c r="D29" s="202" t="s">
        <v>896</v>
      </c>
      <c r="E29" s="198" t="s">
        <v>798</v>
      </c>
      <c r="F29" s="198" t="s">
        <v>248</v>
      </c>
      <c r="G29" s="195"/>
      <c r="H29" s="199"/>
      <c r="I29" s="196"/>
      <c r="J29" s="136"/>
    </row>
    <row r="30" spans="1:10" s="135" customFormat="1">
      <c r="A30" s="291"/>
      <c r="B30" s="193"/>
      <c r="C30" s="192" t="s">
        <v>441</v>
      </c>
      <c r="D30" s="202" t="s">
        <v>442</v>
      </c>
      <c r="E30" s="198" t="s">
        <v>798</v>
      </c>
      <c r="F30" s="198" t="s">
        <v>124</v>
      </c>
      <c r="G30" s="195"/>
      <c r="H30" s="199"/>
      <c r="I30" s="196"/>
      <c r="J30" s="136"/>
    </row>
    <row r="31" spans="1:10" s="135" customFormat="1" ht="24">
      <c r="A31" s="292"/>
      <c r="B31" s="192"/>
      <c r="C31" s="192" t="s">
        <v>443</v>
      </c>
      <c r="D31" s="202" t="s">
        <v>1373</v>
      </c>
      <c r="E31" s="198" t="s">
        <v>797</v>
      </c>
      <c r="F31" s="198" t="s">
        <v>444</v>
      </c>
      <c r="G31" s="195"/>
      <c r="H31" s="199"/>
      <c r="I31" s="196"/>
      <c r="J31" s="136"/>
    </row>
    <row r="32" spans="1:10" s="135" customFormat="1">
      <c r="A32" s="193"/>
      <c r="B32" s="193"/>
      <c r="C32" s="192"/>
      <c r="D32" s="197"/>
      <c r="E32" s="198"/>
      <c r="F32" s="192"/>
      <c r="G32" s="195"/>
      <c r="H32" s="192"/>
      <c r="I32" s="196"/>
      <c r="J32" s="136"/>
    </row>
    <row r="33" spans="1:10" s="135" customFormat="1" ht="24">
      <c r="A33" s="290">
        <v>1.5</v>
      </c>
      <c r="B33" s="193" t="s">
        <v>809</v>
      </c>
      <c r="C33" s="193"/>
      <c r="D33" s="206" t="s">
        <v>217</v>
      </c>
      <c r="E33" s="198"/>
      <c r="F33" s="193" t="s">
        <v>3</v>
      </c>
      <c r="G33" s="200"/>
      <c r="H33" s="193"/>
      <c r="I33" s="201"/>
      <c r="J33" s="136"/>
    </row>
    <row r="34" spans="1:10" s="135" customFormat="1">
      <c r="A34" s="291"/>
      <c r="B34" s="193"/>
      <c r="C34" s="192" t="s">
        <v>780</v>
      </c>
      <c r="D34" s="202" t="s">
        <v>13</v>
      </c>
      <c r="E34" s="198" t="s">
        <v>798</v>
      </c>
      <c r="F34" s="198" t="s">
        <v>14</v>
      </c>
      <c r="G34" s="195"/>
      <c r="H34" s="199"/>
      <c r="I34" s="196"/>
      <c r="J34" s="136"/>
    </row>
    <row r="35" spans="1:10" s="135" customFormat="1">
      <c r="A35" s="291"/>
      <c r="B35" s="193"/>
      <c r="C35" s="192" t="s">
        <v>803</v>
      </c>
      <c r="D35" s="202" t="s">
        <v>896</v>
      </c>
      <c r="E35" s="198" t="s">
        <v>798</v>
      </c>
      <c r="F35" s="198" t="s">
        <v>248</v>
      </c>
      <c r="G35" s="195"/>
      <c r="H35" s="199"/>
      <c r="I35" s="196"/>
      <c r="J35" s="136"/>
    </row>
    <row r="36" spans="1:10" s="135" customFormat="1">
      <c r="A36" s="291"/>
      <c r="B36" s="193"/>
      <c r="C36" s="192" t="s">
        <v>420</v>
      </c>
      <c r="D36" s="202" t="s">
        <v>97</v>
      </c>
      <c r="E36" s="198" t="s">
        <v>798</v>
      </c>
      <c r="F36" s="198" t="s">
        <v>124</v>
      </c>
      <c r="G36" s="195"/>
      <c r="H36" s="199"/>
      <c r="I36" s="196"/>
      <c r="J36" s="136"/>
    </row>
    <row r="37" spans="1:10" s="135" customFormat="1" ht="24">
      <c r="A37" s="292"/>
      <c r="B37" s="192"/>
      <c r="C37" s="192" t="s">
        <v>443</v>
      </c>
      <c r="D37" s="202" t="s">
        <v>1373</v>
      </c>
      <c r="E37" s="198" t="s">
        <v>797</v>
      </c>
      <c r="F37" s="198" t="s">
        <v>444</v>
      </c>
      <c r="G37" s="195"/>
      <c r="H37" s="199"/>
      <c r="I37" s="196"/>
      <c r="J37" s="136"/>
    </row>
    <row r="38" spans="1:10" s="135" customFormat="1">
      <c r="A38" s="193"/>
      <c r="B38" s="193"/>
      <c r="C38" s="192"/>
      <c r="D38" s="197"/>
      <c r="E38" s="198"/>
      <c r="F38" s="192"/>
      <c r="G38" s="195"/>
      <c r="H38" s="192"/>
      <c r="I38" s="196"/>
      <c r="J38" s="136"/>
    </row>
    <row r="39" spans="1:10" s="136" customFormat="1" ht="24">
      <c r="A39" s="290">
        <v>1.6</v>
      </c>
      <c r="B39" s="193" t="s">
        <v>810</v>
      </c>
      <c r="C39" s="193"/>
      <c r="D39" s="194" t="s">
        <v>1096</v>
      </c>
      <c r="E39" s="198"/>
      <c r="F39" s="193" t="s">
        <v>3</v>
      </c>
      <c r="G39" s="200"/>
      <c r="H39" s="193"/>
      <c r="I39" s="201"/>
    </row>
    <row r="40" spans="1:10" s="135" customFormat="1">
      <c r="A40" s="291"/>
      <c r="B40" s="192"/>
      <c r="C40" s="192" t="s">
        <v>781</v>
      </c>
      <c r="D40" s="202" t="s">
        <v>93</v>
      </c>
      <c r="E40" s="198" t="s">
        <v>798</v>
      </c>
      <c r="F40" s="198" t="s">
        <v>14</v>
      </c>
      <c r="G40" s="195"/>
      <c r="H40" s="199"/>
      <c r="I40" s="196"/>
      <c r="J40" s="136"/>
    </row>
    <row r="41" spans="1:10" s="135" customFormat="1">
      <c r="A41" s="291"/>
      <c r="B41" s="192"/>
      <c r="C41" s="192" t="s">
        <v>803</v>
      </c>
      <c r="D41" s="202" t="s">
        <v>896</v>
      </c>
      <c r="E41" s="198" t="s">
        <v>798</v>
      </c>
      <c r="F41" s="198" t="s">
        <v>248</v>
      </c>
      <c r="G41" s="195"/>
      <c r="H41" s="199"/>
      <c r="I41" s="196"/>
      <c r="J41" s="136"/>
    </row>
    <row r="42" spans="1:10" s="135" customFormat="1">
      <c r="A42" s="291"/>
      <c r="B42" s="192"/>
      <c r="C42" s="192" t="s">
        <v>420</v>
      </c>
      <c r="D42" s="202" t="s">
        <v>97</v>
      </c>
      <c r="E42" s="198" t="s">
        <v>798</v>
      </c>
      <c r="F42" s="198" t="s">
        <v>124</v>
      </c>
      <c r="G42" s="195"/>
      <c r="H42" s="199"/>
      <c r="I42" s="196"/>
      <c r="J42" s="136"/>
    </row>
    <row r="43" spans="1:10" s="135" customFormat="1" ht="24">
      <c r="A43" s="292"/>
      <c r="B43" s="192"/>
      <c r="C43" s="192" t="s">
        <v>443</v>
      </c>
      <c r="D43" s="202" t="s">
        <v>1373</v>
      </c>
      <c r="E43" s="198" t="s">
        <v>797</v>
      </c>
      <c r="F43" s="198" t="s">
        <v>444</v>
      </c>
      <c r="G43" s="195"/>
      <c r="H43" s="199"/>
      <c r="I43" s="196"/>
      <c r="J43" s="136"/>
    </row>
    <row r="44" spans="1:10" s="135" customFormat="1">
      <c r="A44" s="193"/>
      <c r="B44" s="192"/>
      <c r="C44" s="192"/>
      <c r="D44" s="197"/>
      <c r="E44" s="198"/>
      <c r="F44" s="192"/>
      <c r="G44" s="195"/>
      <c r="H44" s="199"/>
      <c r="I44" s="196"/>
      <c r="J44" s="136"/>
    </row>
    <row r="45" spans="1:10" s="136" customFormat="1" ht="24">
      <c r="A45" s="290">
        <v>1.7</v>
      </c>
      <c r="B45" s="193" t="s">
        <v>811</v>
      </c>
      <c r="C45" s="193"/>
      <c r="D45" s="194" t="s">
        <v>1657</v>
      </c>
      <c r="E45" s="198"/>
      <c r="F45" s="193" t="s">
        <v>3</v>
      </c>
      <c r="G45" s="200"/>
      <c r="H45" s="193"/>
      <c r="I45" s="201"/>
    </row>
    <row r="46" spans="1:10" s="135" customFormat="1">
      <c r="A46" s="291"/>
      <c r="B46" s="192"/>
      <c r="C46" s="192" t="s">
        <v>780</v>
      </c>
      <c r="D46" s="202" t="s">
        <v>13</v>
      </c>
      <c r="E46" s="198" t="s">
        <v>798</v>
      </c>
      <c r="F46" s="198" t="s">
        <v>14</v>
      </c>
      <c r="G46" s="195"/>
      <c r="H46" s="199"/>
      <c r="I46" s="196"/>
      <c r="J46" s="136"/>
    </row>
    <row r="47" spans="1:10" s="135" customFormat="1" ht="45" customHeight="1">
      <c r="A47" s="291"/>
      <c r="B47" s="192"/>
      <c r="C47" s="192" t="s">
        <v>1667</v>
      </c>
      <c r="D47" s="202" t="s">
        <v>1670</v>
      </c>
      <c r="E47" s="198" t="s">
        <v>798</v>
      </c>
      <c r="F47" s="198" t="s">
        <v>14</v>
      </c>
      <c r="G47" s="195"/>
      <c r="H47" s="199"/>
      <c r="I47" s="196"/>
      <c r="J47" s="136"/>
    </row>
    <row r="48" spans="1:10" s="135" customFormat="1">
      <c r="A48" s="291"/>
      <c r="B48" s="192"/>
      <c r="C48" s="192" t="s">
        <v>803</v>
      </c>
      <c r="D48" s="202" t="s">
        <v>896</v>
      </c>
      <c r="E48" s="198" t="s">
        <v>798</v>
      </c>
      <c r="F48" s="198" t="s">
        <v>248</v>
      </c>
      <c r="G48" s="195"/>
      <c r="H48" s="199"/>
      <c r="I48" s="196"/>
      <c r="J48" s="136"/>
    </row>
    <row r="49" spans="1:10" s="75" customFormat="1">
      <c r="A49" s="291"/>
      <c r="B49" s="198"/>
      <c r="C49" s="198" t="s">
        <v>447</v>
      </c>
      <c r="D49" s="202" t="s">
        <v>205</v>
      </c>
      <c r="E49" s="198" t="s">
        <v>798</v>
      </c>
      <c r="F49" s="198" t="s">
        <v>124</v>
      </c>
      <c r="G49" s="205"/>
      <c r="H49" s="199"/>
      <c r="I49" s="196"/>
      <c r="J49" s="130"/>
    </row>
    <row r="50" spans="1:10" s="135" customFormat="1" ht="24">
      <c r="A50" s="292"/>
      <c r="B50" s="192"/>
      <c r="C50" s="192" t="s">
        <v>443</v>
      </c>
      <c r="D50" s="202" t="s">
        <v>1373</v>
      </c>
      <c r="E50" s="198" t="s">
        <v>797</v>
      </c>
      <c r="F50" s="198" t="s">
        <v>444</v>
      </c>
      <c r="G50" s="195"/>
      <c r="H50" s="199"/>
      <c r="I50" s="196"/>
      <c r="J50" s="136"/>
    </row>
    <row r="51" spans="1:10" s="135" customFormat="1">
      <c r="A51" s="193"/>
      <c r="B51" s="192"/>
      <c r="C51" s="192"/>
      <c r="D51" s="197"/>
      <c r="E51" s="198"/>
      <c r="F51" s="192"/>
      <c r="G51" s="195"/>
      <c r="H51" s="199"/>
      <c r="I51" s="196"/>
      <c r="J51" s="136"/>
    </row>
    <row r="52" spans="1:10" s="130" customFormat="1">
      <c r="A52" s="277">
        <v>1.8</v>
      </c>
      <c r="B52" s="204" t="s">
        <v>1099</v>
      </c>
      <c r="C52" s="204"/>
      <c r="D52" s="194" t="s">
        <v>1098</v>
      </c>
      <c r="E52" s="198"/>
      <c r="F52" s="204" t="s">
        <v>163</v>
      </c>
      <c r="G52" s="207"/>
      <c r="H52" s="204"/>
      <c r="I52" s="208"/>
    </row>
    <row r="53" spans="1:10" s="135" customFormat="1">
      <c r="A53" s="278"/>
      <c r="B53" s="192"/>
      <c r="C53" s="192" t="s">
        <v>781</v>
      </c>
      <c r="D53" s="202" t="s">
        <v>93</v>
      </c>
      <c r="E53" s="198" t="s">
        <v>798</v>
      </c>
      <c r="F53" s="198" t="s">
        <v>14</v>
      </c>
      <c r="G53" s="195"/>
      <c r="H53" s="199"/>
      <c r="I53" s="196"/>
      <c r="J53" s="136"/>
    </row>
    <row r="54" spans="1:10" s="135" customFormat="1">
      <c r="A54" s="278"/>
      <c r="B54" s="192"/>
      <c r="C54" s="192" t="s">
        <v>803</v>
      </c>
      <c r="D54" s="202" t="s">
        <v>896</v>
      </c>
      <c r="E54" s="198" t="s">
        <v>798</v>
      </c>
      <c r="F54" s="198" t="s">
        <v>248</v>
      </c>
      <c r="G54" s="195"/>
      <c r="H54" s="209"/>
      <c r="I54" s="196"/>
      <c r="J54" s="136"/>
    </row>
    <row r="55" spans="1:10" s="135" customFormat="1" ht="24">
      <c r="A55" s="279"/>
      <c r="B55" s="192"/>
      <c r="C55" s="192" t="s">
        <v>443</v>
      </c>
      <c r="D55" s="202" t="s">
        <v>1373</v>
      </c>
      <c r="E55" s="198" t="s">
        <v>797</v>
      </c>
      <c r="F55" s="198" t="s">
        <v>444</v>
      </c>
      <c r="G55" s="195"/>
      <c r="H55" s="199"/>
      <c r="I55" s="196"/>
      <c r="J55" s="136"/>
    </row>
    <row r="56" spans="1:10" s="135" customFormat="1">
      <c r="A56" s="193"/>
      <c r="B56" s="193"/>
      <c r="C56" s="192"/>
      <c r="D56" s="197"/>
      <c r="E56" s="198"/>
      <c r="F56" s="192"/>
      <c r="G56" s="195"/>
      <c r="H56" s="192"/>
      <c r="I56" s="196"/>
      <c r="J56" s="136"/>
    </row>
    <row r="57" spans="1:10" s="130" customFormat="1" ht="85.5" customHeight="1">
      <c r="A57" s="277">
        <v>1.9</v>
      </c>
      <c r="B57" s="204" t="s">
        <v>1100</v>
      </c>
      <c r="C57" s="204"/>
      <c r="D57" s="194" t="s">
        <v>1097</v>
      </c>
      <c r="E57" s="198"/>
      <c r="F57" s="204" t="s">
        <v>3</v>
      </c>
      <c r="G57" s="207"/>
      <c r="H57" s="204"/>
      <c r="I57" s="208"/>
    </row>
    <row r="58" spans="1:10" s="130" customFormat="1">
      <c r="A58" s="278"/>
      <c r="B58" s="204"/>
      <c r="C58" s="192" t="s">
        <v>780</v>
      </c>
      <c r="D58" s="202" t="s">
        <v>13</v>
      </c>
      <c r="E58" s="198" t="s">
        <v>798</v>
      </c>
      <c r="F58" s="198" t="s">
        <v>14</v>
      </c>
      <c r="G58" s="205"/>
      <c r="H58" s="199"/>
      <c r="I58" s="196"/>
    </row>
    <row r="59" spans="1:10" s="75" customFormat="1">
      <c r="A59" s="278"/>
      <c r="B59" s="198"/>
      <c r="C59" s="198" t="s">
        <v>783</v>
      </c>
      <c r="D59" s="202" t="s">
        <v>1669</v>
      </c>
      <c r="E59" s="198" t="s">
        <v>797</v>
      </c>
      <c r="F59" s="198" t="s">
        <v>1380</v>
      </c>
      <c r="G59" s="205"/>
      <c r="H59" s="199"/>
      <c r="I59" s="196"/>
      <c r="J59" s="130"/>
    </row>
    <row r="60" spans="1:10" s="135" customFormat="1">
      <c r="A60" s="278"/>
      <c r="B60" s="192"/>
      <c r="C60" s="192" t="s">
        <v>803</v>
      </c>
      <c r="D60" s="202" t="s">
        <v>896</v>
      </c>
      <c r="E60" s="198" t="s">
        <v>798</v>
      </c>
      <c r="F60" s="198" t="s">
        <v>248</v>
      </c>
      <c r="G60" s="195"/>
      <c r="H60" s="209"/>
      <c r="I60" s="196"/>
      <c r="J60" s="136"/>
    </row>
    <row r="61" spans="1:10" s="75" customFormat="1">
      <c r="A61" s="278"/>
      <c r="B61" s="198"/>
      <c r="C61" s="198" t="s">
        <v>447</v>
      </c>
      <c r="D61" s="202" t="s">
        <v>205</v>
      </c>
      <c r="E61" s="198" t="s">
        <v>798</v>
      </c>
      <c r="F61" s="198" t="s">
        <v>124</v>
      </c>
      <c r="G61" s="205"/>
      <c r="H61" s="199"/>
      <c r="I61" s="196"/>
      <c r="J61" s="130"/>
    </row>
    <row r="62" spans="1:10" s="75" customFormat="1" ht="24">
      <c r="A62" s="278"/>
      <c r="B62" s="198"/>
      <c r="C62" s="198" t="s">
        <v>437</v>
      </c>
      <c r="D62" s="202" t="s">
        <v>438</v>
      </c>
      <c r="E62" s="198" t="s">
        <v>797</v>
      </c>
      <c r="F62" s="198" t="s">
        <v>124</v>
      </c>
      <c r="G62" s="205"/>
      <c r="H62" s="199"/>
      <c r="I62" s="196"/>
      <c r="J62" s="130"/>
    </row>
    <row r="63" spans="1:10" s="135" customFormat="1" ht="24">
      <c r="A63" s="279"/>
      <c r="B63" s="192"/>
      <c r="C63" s="192" t="s">
        <v>443</v>
      </c>
      <c r="D63" s="202" t="s">
        <v>1373</v>
      </c>
      <c r="E63" s="198" t="s">
        <v>797</v>
      </c>
      <c r="F63" s="198" t="s">
        <v>444</v>
      </c>
      <c r="G63" s="195"/>
      <c r="H63" s="199"/>
      <c r="I63" s="196"/>
      <c r="J63" s="136"/>
    </row>
    <row r="64" spans="1:10" s="135" customFormat="1">
      <c r="A64" s="193"/>
      <c r="B64" s="193"/>
      <c r="C64" s="192"/>
      <c r="D64" s="197"/>
      <c r="E64" s="198"/>
      <c r="F64" s="192"/>
      <c r="G64" s="195"/>
      <c r="H64" s="192"/>
      <c r="I64" s="196"/>
      <c r="J64" s="136"/>
    </row>
    <row r="65" spans="1:10" s="135" customFormat="1" ht="24">
      <c r="A65" s="293">
        <v>1.1000000000000001</v>
      </c>
      <c r="B65" s="193" t="s">
        <v>1102</v>
      </c>
      <c r="C65" s="193"/>
      <c r="D65" s="206" t="s">
        <v>1101</v>
      </c>
      <c r="E65" s="198"/>
      <c r="F65" s="193" t="s">
        <v>4</v>
      </c>
      <c r="G65" s="200"/>
      <c r="H65" s="193"/>
      <c r="I65" s="201"/>
      <c r="J65" s="136"/>
    </row>
    <row r="66" spans="1:10" s="135" customFormat="1">
      <c r="A66" s="294"/>
      <c r="B66" s="193"/>
      <c r="C66" s="192" t="s">
        <v>780</v>
      </c>
      <c r="D66" s="202" t="s">
        <v>13</v>
      </c>
      <c r="E66" s="198" t="s">
        <v>798</v>
      </c>
      <c r="F66" s="198" t="s">
        <v>14</v>
      </c>
      <c r="G66" s="195"/>
      <c r="H66" s="199"/>
      <c r="I66" s="196"/>
      <c r="J66" s="136"/>
    </row>
    <row r="67" spans="1:10" s="135" customFormat="1">
      <c r="A67" s="294"/>
      <c r="B67" s="193"/>
      <c r="C67" s="192" t="s">
        <v>803</v>
      </c>
      <c r="D67" s="202" t="s">
        <v>896</v>
      </c>
      <c r="E67" s="198" t="s">
        <v>798</v>
      </c>
      <c r="F67" s="198" t="s">
        <v>248</v>
      </c>
      <c r="G67" s="195"/>
      <c r="H67" s="199"/>
      <c r="I67" s="196"/>
      <c r="J67" s="136"/>
    </row>
    <row r="68" spans="1:10" s="135" customFormat="1" ht="24">
      <c r="A68" s="295"/>
      <c r="B68" s="192"/>
      <c r="C68" s="192" t="s">
        <v>443</v>
      </c>
      <c r="D68" s="202" t="s">
        <v>1373</v>
      </c>
      <c r="E68" s="198" t="s">
        <v>797</v>
      </c>
      <c r="F68" s="198" t="s">
        <v>444</v>
      </c>
      <c r="G68" s="195"/>
      <c r="H68" s="199"/>
      <c r="I68" s="196"/>
      <c r="J68" s="136"/>
    </row>
    <row r="69" spans="1:10" s="135" customFormat="1">
      <c r="A69" s="193"/>
      <c r="B69" s="192"/>
      <c r="C69" s="192"/>
      <c r="D69" s="197"/>
      <c r="E69" s="198"/>
      <c r="F69" s="192"/>
      <c r="G69" s="195"/>
      <c r="H69" s="199"/>
      <c r="I69" s="196"/>
      <c r="J69" s="136"/>
    </row>
    <row r="70" spans="1:10" s="136" customFormat="1">
      <c r="A70" s="290">
        <v>1.1100000000000001</v>
      </c>
      <c r="B70" s="193" t="s">
        <v>1104</v>
      </c>
      <c r="C70" s="193"/>
      <c r="D70" s="194" t="s">
        <v>1103</v>
      </c>
      <c r="E70" s="198"/>
      <c r="F70" s="193" t="s">
        <v>4</v>
      </c>
      <c r="G70" s="200"/>
      <c r="H70" s="193"/>
      <c r="I70" s="201"/>
    </row>
    <row r="71" spans="1:10" s="135" customFormat="1">
      <c r="A71" s="291"/>
      <c r="B71" s="192"/>
      <c r="C71" s="192" t="s">
        <v>780</v>
      </c>
      <c r="D71" s="202" t="s">
        <v>13</v>
      </c>
      <c r="E71" s="198" t="s">
        <v>798</v>
      </c>
      <c r="F71" s="198" t="s">
        <v>14</v>
      </c>
      <c r="G71" s="195"/>
      <c r="H71" s="199"/>
      <c r="I71" s="196"/>
      <c r="J71" s="136"/>
    </row>
    <row r="72" spans="1:10" s="135" customFormat="1">
      <c r="A72" s="291"/>
      <c r="B72" s="192"/>
      <c r="C72" s="192" t="s">
        <v>803</v>
      </c>
      <c r="D72" s="202" t="s">
        <v>896</v>
      </c>
      <c r="E72" s="198" t="s">
        <v>798</v>
      </c>
      <c r="F72" s="198" t="s">
        <v>248</v>
      </c>
      <c r="G72" s="195"/>
      <c r="H72" s="199"/>
      <c r="I72" s="196"/>
      <c r="J72" s="136"/>
    </row>
    <row r="73" spans="1:10" s="135" customFormat="1" ht="24">
      <c r="A73" s="292"/>
      <c r="B73" s="192"/>
      <c r="C73" s="192" t="s">
        <v>443</v>
      </c>
      <c r="D73" s="202" t="s">
        <v>1373</v>
      </c>
      <c r="E73" s="198" t="s">
        <v>797</v>
      </c>
      <c r="F73" s="198" t="s">
        <v>444</v>
      </c>
      <c r="G73" s="195"/>
      <c r="H73" s="199"/>
      <c r="I73" s="196"/>
      <c r="J73" s="136"/>
    </row>
    <row r="74" spans="1:10" s="135" customFormat="1">
      <c r="A74" s="193"/>
      <c r="B74" s="192"/>
      <c r="C74" s="192"/>
      <c r="D74" s="197"/>
      <c r="E74" s="198"/>
      <c r="F74" s="192"/>
      <c r="G74" s="195"/>
      <c r="H74" s="199"/>
      <c r="I74" s="196"/>
      <c r="J74" s="136"/>
    </row>
    <row r="75" spans="1:10" s="136" customFormat="1" ht="24">
      <c r="A75" s="290">
        <v>1.1200000000000001</v>
      </c>
      <c r="B75" s="193" t="s">
        <v>1106</v>
      </c>
      <c r="C75" s="193"/>
      <c r="D75" s="194" t="s">
        <v>1105</v>
      </c>
      <c r="E75" s="198"/>
      <c r="F75" s="193" t="s">
        <v>3</v>
      </c>
      <c r="G75" s="200"/>
      <c r="H75" s="193"/>
      <c r="I75" s="201"/>
    </row>
    <row r="76" spans="1:10" s="135" customFormat="1">
      <c r="A76" s="291"/>
      <c r="B76" s="192"/>
      <c r="C76" s="192" t="s">
        <v>780</v>
      </c>
      <c r="D76" s="202" t="s">
        <v>13</v>
      </c>
      <c r="E76" s="198" t="s">
        <v>798</v>
      </c>
      <c r="F76" s="198" t="s">
        <v>14</v>
      </c>
      <c r="G76" s="195"/>
      <c r="H76" s="199"/>
      <c r="I76" s="196"/>
      <c r="J76" s="136"/>
    </row>
    <row r="77" spans="1:10" s="135" customFormat="1">
      <c r="A77" s="291"/>
      <c r="B77" s="192"/>
      <c r="C77" s="192" t="s">
        <v>803</v>
      </c>
      <c r="D77" s="202" t="s">
        <v>896</v>
      </c>
      <c r="E77" s="198" t="s">
        <v>798</v>
      </c>
      <c r="F77" s="198" t="s">
        <v>248</v>
      </c>
      <c r="G77" s="195"/>
      <c r="H77" s="199"/>
      <c r="I77" s="196"/>
      <c r="J77" s="136"/>
    </row>
    <row r="78" spans="1:10" s="135" customFormat="1" ht="24">
      <c r="A78" s="292"/>
      <c r="B78" s="192"/>
      <c r="C78" s="192" t="s">
        <v>443</v>
      </c>
      <c r="D78" s="202" t="s">
        <v>1373</v>
      </c>
      <c r="E78" s="198" t="s">
        <v>797</v>
      </c>
      <c r="F78" s="198" t="s">
        <v>444</v>
      </c>
      <c r="G78" s="195"/>
      <c r="H78" s="199"/>
      <c r="I78" s="196"/>
      <c r="J78" s="136"/>
    </row>
    <row r="79" spans="1:10" s="135" customFormat="1">
      <c r="A79" s="193"/>
      <c r="B79" s="192"/>
      <c r="C79" s="192"/>
      <c r="D79" s="202"/>
      <c r="E79" s="198"/>
      <c r="F79" s="198"/>
      <c r="G79" s="195"/>
      <c r="H79" s="199"/>
      <c r="I79" s="196"/>
      <c r="J79" s="187"/>
    </row>
    <row r="80" spans="1:10" s="136" customFormat="1" ht="24">
      <c r="A80" s="290">
        <v>1.1299999999999999</v>
      </c>
      <c r="B80" s="193" t="s">
        <v>1107</v>
      </c>
      <c r="C80" s="193"/>
      <c r="D80" s="194" t="s">
        <v>214</v>
      </c>
      <c r="E80" s="198"/>
      <c r="F80" s="193" t="s">
        <v>3</v>
      </c>
      <c r="G80" s="200"/>
      <c r="H80" s="193"/>
      <c r="I80" s="201"/>
    </row>
    <row r="81" spans="1:10" s="135" customFormat="1">
      <c r="A81" s="291"/>
      <c r="B81" s="192"/>
      <c r="C81" s="192" t="s">
        <v>780</v>
      </c>
      <c r="D81" s="202" t="s">
        <v>13</v>
      </c>
      <c r="E81" s="198" t="s">
        <v>798</v>
      </c>
      <c r="F81" s="198" t="s">
        <v>14</v>
      </c>
      <c r="G81" s="195"/>
      <c r="H81" s="199"/>
      <c r="I81" s="196"/>
      <c r="J81" s="136"/>
    </row>
    <row r="82" spans="1:10" s="135" customFormat="1">
      <c r="A82" s="291"/>
      <c r="B82" s="192"/>
      <c r="C82" s="192" t="s">
        <v>803</v>
      </c>
      <c r="D82" s="202" t="s">
        <v>896</v>
      </c>
      <c r="E82" s="198" t="s">
        <v>798</v>
      </c>
      <c r="F82" s="198" t="s">
        <v>248</v>
      </c>
      <c r="G82" s="195"/>
      <c r="H82" s="199"/>
      <c r="I82" s="196"/>
      <c r="J82" s="136"/>
    </row>
    <row r="83" spans="1:10" s="135" customFormat="1" ht="24">
      <c r="A83" s="292"/>
      <c r="B83" s="192"/>
      <c r="C83" s="192" t="s">
        <v>443</v>
      </c>
      <c r="D83" s="202" t="s">
        <v>1373</v>
      </c>
      <c r="E83" s="198" t="s">
        <v>797</v>
      </c>
      <c r="F83" s="198" t="s">
        <v>444</v>
      </c>
      <c r="G83" s="195"/>
      <c r="H83" s="199"/>
      <c r="I83" s="196"/>
      <c r="J83" s="136"/>
    </row>
    <row r="84" spans="1:10" s="135" customFormat="1">
      <c r="A84" s="193"/>
      <c r="B84" s="192"/>
      <c r="C84" s="192"/>
      <c r="D84" s="197"/>
      <c r="E84" s="198"/>
      <c r="F84" s="192"/>
      <c r="G84" s="195"/>
      <c r="H84" s="199"/>
      <c r="I84" s="196"/>
      <c r="J84" s="136"/>
    </row>
    <row r="85" spans="1:10" s="136" customFormat="1">
      <c r="A85" s="290">
        <v>1.1399999999999999</v>
      </c>
      <c r="B85" s="193" t="s">
        <v>1109</v>
      </c>
      <c r="C85" s="193"/>
      <c r="D85" s="194" t="s">
        <v>1108</v>
      </c>
      <c r="E85" s="198"/>
      <c r="F85" s="193" t="s">
        <v>4</v>
      </c>
      <c r="G85" s="200"/>
      <c r="H85" s="193"/>
      <c r="I85" s="201"/>
    </row>
    <row r="86" spans="1:10" s="135" customFormat="1">
      <c r="A86" s="291"/>
      <c r="B86" s="192"/>
      <c r="C86" s="192" t="s">
        <v>781</v>
      </c>
      <c r="D86" s="202" t="s">
        <v>93</v>
      </c>
      <c r="E86" s="198" t="s">
        <v>798</v>
      </c>
      <c r="F86" s="198" t="s">
        <v>14</v>
      </c>
      <c r="G86" s="195"/>
      <c r="H86" s="199"/>
      <c r="I86" s="196"/>
      <c r="J86" s="136"/>
    </row>
    <row r="87" spans="1:10" s="135" customFormat="1">
      <c r="A87" s="291"/>
      <c r="B87" s="192"/>
      <c r="C87" s="192" t="s">
        <v>803</v>
      </c>
      <c r="D87" s="202" t="s">
        <v>896</v>
      </c>
      <c r="E87" s="198" t="s">
        <v>798</v>
      </c>
      <c r="F87" s="198" t="s">
        <v>248</v>
      </c>
      <c r="G87" s="195"/>
      <c r="H87" s="209"/>
      <c r="I87" s="196"/>
      <c r="J87" s="136"/>
    </row>
    <row r="88" spans="1:10" s="135" customFormat="1">
      <c r="A88" s="291"/>
      <c r="B88" s="192"/>
      <c r="C88" s="192" t="s">
        <v>427</v>
      </c>
      <c r="D88" s="202" t="s">
        <v>428</v>
      </c>
      <c r="E88" s="198" t="s">
        <v>798</v>
      </c>
      <c r="F88" s="198" t="s">
        <v>124</v>
      </c>
      <c r="G88" s="195"/>
      <c r="H88" s="199"/>
      <c r="I88" s="196"/>
      <c r="J88" s="136"/>
    </row>
    <row r="89" spans="1:10" s="135" customFormat="1" ht="24">
      <c r="A89" s="292"/>
      <c r="B89" s="193"/>
      <c r="C89" s="192" t="s">
        <v>443</v>
      </c>
      <c r="D89" s="202" t="s">
        <v>1373</v>
      </c>
      <c r="E89" s="198" t="s">
        <v>797</v>
      </c>
      <c r="F89" s="198" t="s">
        <v>444</v>
      </c>
      <c r="G89" s="195"/>
      <c r="H89" s="199"/>
      <c r="I89" s="196"/>
      <c r="J89" s="136"/>
    </row>
    <row r="90" spans="1:10" s="135" customFormat="1">
      <c r="A90" s="193"/>
      <c r="B90" s="193"/>
      <c r="C90" s="192"/>
      <c r="D90" s="197"/>
      <c r="E90" s="198"/>
      <c r="F90" s="192"/>
      <c r="G90" s="195"/>
      <c r="H90" s="192"/>
      <c r="I90" s="196"/>
      <c r="J90" s="136"/>
    </row>
    <row r="91" spans="1:10" s="136" customFormat="1">
      <c r="A91" s="290">
        <v>1.1499999999999999</v>
      </c>
      <c r="B91" s="193" t="s">
        <v>1111</v>
      </c>
      <c r="C91" s="193"/>
      <c r="D91" s="194" t="s">
        <v>1110</v>
      </c>
      <c r="E91" s="198"/>
      <c r="F91" s="193" t="s">
        <v>163</v>
      </c>
      <c r="G91" s="200"/>
      <c r="H91" s="193"/>
      <c r="I91" s="201"/>
    </row>
    <row r="92" spans="1:10" s="135" customFormat="1">
      <c r="A92" s="291"/>
      <c r="B92" s="192"/>
      <c r="C92" s="192" t="s">
        <v>780</v>
      </c>
      <c r="D92" s="202" t="s">
        <v>13</v>
      </c>
      <c r="E92" s="198" t="s">
        <v>798</v>
      </c>
      <c r="F92" s="198" t="s">
        <v>14</v>
      </c>
      <c r="G92" s="195"/>
      <c r="H92" s="199"/>
      <c r="I92" s="196"/>
      <c r="J92" s="136"/>
    </row>
    <row r="93" spans="1:10" s="135" customFormat="1">
      <c r="A93" s="291"/>
      <c r="B93" s="192"/>
      <c r="C93" s="192" t="s">
        <v>803</v>
      </c>
      <c r="D93" s="202" t="s">
        <v>896</v>
      </c>
      <c r="E93" s="198" t="s">
        <v>798</v>
      </c>
      <c r="F93" s="198" t="s">
        <v>248</v>
      </c>
      <c r="G93" s="195"/>
      <c r="H93" s="209"/>
      <c r="I93" s="196"/>
      <c r="J93" s="136"/>
    </row>
    <row r="94" spans="1:10" s="135" customFormat="1">
      <c r="A94" s="291"/>
      <c r="B94" s="192"/>
      <c r="C94" s="192" t="s">
        <v>427</v>
      </c>
      <c r="D94" s="202" t="s">
        <v>428</v>
      </c>
      <c r="E94" s="198" t="s">
        <v>798</v>
      </c>
      <c r="F94" s="198" t="s">
        <v>124</v>
      </c>
      <c r="G94" s="195"/>
      <c r="H94" s="199"/>
      <c r="I94" s="196"/>
      <c r="J94" s="136"/>
    </row>
    <row r="95" spans="1:10" s="135" customFormat="1" ht="24">
      <c r="A95" s="292"/>
      <c r="B95" s="193"/>
      <c r="C95" s="192" t="s">
        <v>443</v>
      </c>
      <c r="D95" s="202" t="s">
        <v>1373</v>
      </c>
      <c r="E95" s="198" t="s">
        <v>797</v>
      </c>
      <c r="F95" s="198" t="s">
        <v>444</v>
      </c>
      <c r="G95" s="195"/>
      <c r="H95" s="199"/>
      <c r="I95" s="196"/>
      <c r="J95" s="136"/>
    </row>
    <row r="96" spans="1:10" s="135" customFormat="1">
      <c r="A96" s="193"/>
      <c r="B96" s="193"/>
      <c r="C96" s="192"/>
      <c r="D96" s="197"/>
      <c r="E96" s="198"/>
      <c r="F96" s="192"/>
      <c r="G96" s="195"/>
      <c r="H96" s="192"/>
      <c r="I96" s="196"/>
      <c r="J96" s="136"/>
    </row>
    <row r="97" spans="1:10" s="75" customFormat="1">
      <c r="A97" s="277">
        <v>1.1599999999999999</v>
      </c>
      <c r="B97" s="193" t="s">
        <v>1245</v>
      </c>
      <c r="C97" s="198"/>
      <c r="D97" s="194" t="s">
        <v>1114</v>
      </c>
      <c r="E97" s="204"/>
      <c r="F97" s="204" t="s">
        <v>163</v>
      </c>
      <c r="G97" s="205"/>
      <c r="H97" s="199"/>
      <c r="I97" s="208"/>
      <c r="J97" s="130"/>
    </row>
    <row r="98" spans="1:10" s="75" customFormat="1">
      <c r="A98" s="278"/>
      <c r="B98" s="198"/>
      <c r="C98" s="192" t="s">
        <v>780</v>
      </c>
      <c r="D98" s="202" t="s">
        <v>13</v>
      </c>
      <c r="E98" s="198" t="s">
        <v>798</v>
      </c>
      <c r="F98" s="198" t="s">
        <v>14</v>
      </c>
      <c r="G98" s="195"/>
      <c r="H98" s="199"/>
      <c r="I98" s="196"/>
      <c r="J98" s="130"/>
    </row>
    <row r="99" spans="1:10" s="75" customFormat="1">
      <c r="A99" s="278"/>
      <c r="B99" s="198"/>
      <c r="C99" s="198" t="s">
        <v>803</v>
      </c>
      <c r="D99" s="202" t="s">
        <v>896</v>
      </c>
      <c r="E99" s="198" t="s">
        <v>798</v>
      </c>
      <c r="F99" s="198" t="s">
        <v>248</v>
      </c>
      <c r="G99" s="195"/>
      <c r="H99" s="209"/>
      <c r="I99" s="196"/>
      <c r="J99" s="130"/>
    </row>
    <row r="100" spans="1:10" s="75" customFormat="1">
      <c r="A100" s="278"/>
      <c r="B100" s="198"/>
      <c r="C100" s="192" t="s">
        <v>447</v>
      </c>
      <c r="D100" s="202" t="s">
        <v>205</v>
      </c>
      <c r="E100" s="198" t="s">
        <v>798</v>
      </c>
      <c r="F100" s="198" t="s">
        <v>124</v>
      </c>
      <c r="G100" s="205"/>
      <c r="H100" s="199"/>
      <c r="I100" s="196"/>
      <c r="J100" s="130"/>
    </row>
    <row r="101" spans="1:10" s="75" customFormat="1" ht="24">
      <c r="A101" s="279"/>
      <c r="B101" s="198"/>
      <c r="C101" s="198" t="s">
        <v>443</v>
      </c>
      <c r="D101" s="202" t="s">
        <v>1373</v>
      </c>
      <c r="E101" s="198" t="s">
        <v>797</v>
      </c>
      <c r="F101" s="198" t="s">
        <v>444</v>
      </c>
      <c r="G101" s="205"/>
      <c r="H101" s="199"/>
      <c r="I101" s="196"/>
      <c r="J101" s="130"/>
    </row>
    <row r="102" spans="1:10" s="75" customFormat="1">
      <c r="A102" s="204"/>
      <c r="B102" s="198"/>
      <c r="C102" s="198"/>
      <c r="D102" s="202"/>
      <c r="E102" s="198"/>
      <c r="F102" s="198"/>
      <c r="G102" s="205"/>
      <c r="H102" s="199"/>
      <c r="I102" s="196"/>
      <c r="J102" s="130"/>
    </row>
    <row r="103" spans="1:10" s="130" customFormat="1" ht="51.75" customHeight="1">
      <c r="A103" s="277">
        <v>1.17</v>
      </c>
      <c r="B103" s="204" t="s">
        <v>1301</v>
      </c>
      <c r="C103" s="204"/>
      <c r="D103" s="150" t="s">
        <v>204</v>
      </c>
      <c r="E103" s="204"/>
      <c r="F103" s="204" t="s">
        <v>163</v>
      </c>
      <c r="G103" s="207"/>
      <c r="H103" s="199"/>
      <c r="I103" s="201"/>
    </row>
    <row r="104" spans="1:10" s="75" customFormat="1">
      <c r="A104" s="278"/>
      <c r="B104" s="198"/>
      <c r="C104" s="192" t="s">
        <v>781</v>
      </c>
      <c r="D104" s="202" t="s">
        <v>93</v>
      </c>
      <c r="E104" s="198" t="s">
        <v>798</v>
      </c>
      <c r="F104" s="198" t="s">
        <v>14</v>
      </c>
      <c r="G104" s="195"/>
      <c r="H104" s="199"/>
      <c r="I104" s="196"/>
      <c r="J104" s="130"/>
    </row>
    <row r="105" spans="1:10" s="75" customFormat="1">
      <c r="A105" s="278"/>
      <c r="B105" s="198"/>
      <c r="C105" s="192" t="s">
        <v>803</v>
      </c>
      <c r="D105" s="202" t="s">
        <v>896</v>
      </c>
      <c r="E105" s="198" t="s">
        <v>798</v>
      </c>
      <c r="F105" s="198" t="s">
        <v>248</v>
      </c>
      <c r="G105" s="195"/>
      <c r="H105" s="199"/>
      <c r="I105" s="196"/>
      <c r="J105" s="130"/>
    </row>
    <row r="106" spans="1:10" s="75" customFormat="1">
      <c r="A106" s="278"/>
      <c r="B106" s="198"/>
      <c r="C106" s="192" t="s">
        <v>441</v>
      </c>
      <c r="D106" s="202" t="s">
        <v>442</v>
      </c>
      <c r="E106" s="198" t="s">
        <v>798</v>
      </c>
      <c r="F106" s="198" t="s">
        <v>124</v>
      </c>
      <c r="G106" s="195"/>
      <c r="H106" s="199"/>
      <c r="I106" s="196"/>
      <c r="J106" s="130"/>
    </row>
    <row r="107" spans="1:10" s="75" customFormat="1">
      <c r="A107" s="278"/>
      <c r="B107" s="198"/>
      <c r="C107" s="192" t="s">
        <v>420</v>
      </c>
      <c r="D107" s="202" t="s">
        <v>97</v>
      </c>
      <c r="E107" s="198" t="s">
        <v>798</v>
      </c>
      <c r="F107" s="198" t="s">
        <v>124</v>
      </c>
      <c r="G107" s="195"/>
      <c r="H107" s="199"/>
      <c r="I107" s="196"/>
      <c r="J107" s="130"/>
    </row>
    <row r="108" spans="1:10" s="75" customFormat="1">
      <c r="A108" s="278"/>
      <c r="B108" s="198"/>
      <c r="C108" s="192" t="s">
        <v>447</v>
      </c>
      <c r="D108" s="202" t="s">
        <v>205</v>
      </c>
      <c r="E108" s="198" t="s">
        <v>798</v>
      </c>
      <c r="F108" s="198" t="s">
        <v>124</v>
      </c>
      <c r="G108" s="195"/>
      <c r="H108" s="199"/>
      <c r="I108" s="196"/>
      <c r="J108" s="130"/>
    </row>
    <row r="109" spans="1:10" s="75" customFormat="1" ht="24">
      <c r="A109" s="279"/>
      <c r="B109" s="198"/>
      <c r="C109" s="192" t="s">
        <v>443</v>
      </c>
      <c r="D109" s="202" t="s">
        <v>1373</v>
      </c>
      <c r="E109" s="198" t="s">
        <v>797</v>
      </c>
      <c r="F109" s="198" t="s">
        <v>444</v>
      </c>
      <c r="G109" s="195"/>
      <c r="H109" s="199"/>
      <c r="I109" s="196"/>
      <c r="J109" s="130"/>
    </row>
    <row r="110" spans="1:10" s="149" customFormat="1">
      <c r="A110" s="231"/>
      <c r="B110" s="198"/>
      <c r="C110" s="192"/>
      <c r="D110" s="202"/>
      <c r="E110" s="198"/>
      <c r="F110" s="198"/>
      <c r="G110" s="195"/>
      <c r="H110" s="199"/>
      <c r="I110" s="196"/>
      <c r="J110" s="188"/>
    </row>
    <row r="111" spans="1:10" s="130" customFormat="1" ht="24">
      <c r="A111" s="277">
        <v>1.18</v>
      </c>
      <c r="B111" s="204" t="s">
        <v>1327</v>
      </c>
      <c r="C111" s="193"/>
      <c r="D111" s="150" t="s">
        <v>236</v>
      </c>
      <c r="E111" s="204"/>
      <c r="F111" s="204" t="s">
        <v>4</v>
      </c>
      <c r="G111" s="200"/>
      <c r="H111" s="199"/>
      <c r="I111" s="201"/>
    </row>
    <row r="112" spans="1:10" s="75" customFormat="1">
      <c r="A112" s="278"/>
      <c r="B112" s="198"/>
      <c r="C112" s="192" t="s">
        <v>784</v>
      </c>
      <c r="D112" s="202" t="s">
        <v>23</v>
      </c>
      <c r="E112" s="198" t="s">
        <v>798</v>
      </c>
      <c r="F112" s="198" t="s">
        <v>14</v>
      </c>
      <c r="G112" s="195"/>
      <c r="H112" s="199"/>
      <c r="I112" s="196"/>
      <c r="J112" s="130"/>
    </row>
    <row r="113" spans="1:10" s="75" customFormat="1">
      <c r="A113" s="278"/>
      <c r="B113" s="198"/>
      <c r="C113" s="192" t="s">
        <v>803</v>
      </c>
      <c r="D113" s="202" t="s">
        <v>896</v>
      </c>
      <c r="E113" s="198" t="s">
        <v>798</v>
      </c>
      <c r="F113" s="198" t="s">
        <v>248</v>
      </c>
      <c r="G113" s="195"/>
      <c r="H113" s="199"/>
      <c r="I113" s="196"/>
      <c r="J113" s="130"/>
    </row>
    <row r="114" spans="1:10" s="75" customFormat="1">
      <c r="A114" s="278"/>
      <c r="B114" s="198"/>
      <c r="C114" s="192" t="s">
        <v>1002</v>
      </c>
      <c r="D114" s="202" t="s">
        <v>1004</v>
      </c>
      <c r="E114" s="198" t="s">
        <v>797</v>
      </c>
      <c r="F114" s="198" t="s">
        <v>4</v>
      </c>
      <c r="G114" s="195"/>
      <c r="H114" s="199"/>
      <c r="I114" s="196"/>
      <c r="J114" s="130"/>
    </row>
    <row r="115" spans="1:10" s="75" customFormat="1" ht="24">
      <c r="A115" s="279"/>
      <c r="B115" s="198"/>
      <c r="C115" s="192" t="s">
        <v>443</v>
      </c>
      <c r="D115" s="202" t="s">
        <v>1373</v>
      </c>
      <c r="E115" s="198" t="s">
        <v>797</v>
      </c>
      <c r="F115" s="198" t="s">
        <v>444</v>
      </c>
      <c r="G115" s="195"/>
      <c r="H115" s="199"/>
      <c r="I115" s="196"/>
      <c r="J115" s="130"/>
    </row>
    <row r="116" spans="1:10" s="75" customFormat="1">
      <c r="A116" s="204"/>
      <c r="B116" s="198"/>
      <c r="C116" s="192"/>
      <c r="D116" s="202"/>
      <c r="E116" s="198"/>
      <c r="F116" s="198"/>
      <c r="G116" s="195"/>
      <c r="H116" s="199"/>
      <c r="I116" s="196"/>
      <c r="J116" s="130"/>
    </row>
    <row r="117" spans="1:10" s="130" customFormat="1" ht="24">
      <c r="A117" s="277">
        <v>1.19</v>
      </c>
      <c r="B117" s="193" t="s">
        <v>1424</v>
      </c>
      <c r="C117" s="204"/>
      <c r="D117" s="150" t="s">
        <v>1423</v>
      </c>
      <c r="E117" s="204"/>
      <c r="F117" s="204" t="s">
        <v>163</v>
      </c>
      <c r="G117" s="207"/>
      <c r="H117" s="210"/>
      <c r="I117" s="201"/>
    </row>
    <row r="118" spans="1:10" s="75" customFormat="1">
      <c r="A118" s="278"/>
      <c r="B118" s="198"/>
      <c r="C118" s="192" t="s">
        <v>781</v>
      </c>
      <c r="D118" s="202" t="s">
        <v>93</v>
      </c>
      <c r="E118" s="198" t="s">
        <v>798</v>
      </c>
      <c r="F118" s="198" t="s">
        <v>14</v>
      </c>
      <c r="G118" s="195"/>
      <c r="H118" s="199"/>
      <c r="I118" s="196"/>
      <c r="J118" s="130"/>
    </row>
    <row r="119" spans="1:10" s="75" customFormat="1">
      <c r="A119" s="278"/>
      <c r="B119" s="198"/>
      <c r="C119" s="192" t="s">
        <v>803</v>
      </c>
      <c r="D119" s="202" t="s">
        <v>896</v>
      </c>
      <c r="E119" s="198" t="s">
        <v>798</v>
      </c>
      <c r="F119" s="198" t="s">
        <v>248</v>
      </c>
      <c r="G119" s="195"/>
      <c r="H119" s="199"/>
      <c r="I119" s="196"/>
      <c r="J119" s="130"/>
    </row>
    <row r="120" spans="1:10" s="75" customFormat="1">
      <c r="A120" s="278"/>
      <c r="B120" s="198"/>
      <c r="C120" s="192" t="s">
        <v>447</v>
      </c>
      <c r="D120" s="202" t="s">
        <v>205</v>
      </c>
      <c r="E120" s="198" t="s">
        <v>798</v>
      </c>
      <c r="F120" s="198" t="s">
        <v>124</v>
      </c>
      <c r="G120" s="195"/>
      <c r="H120" s="199"/>
      <c r="I120" s="196"/>
      <c r="J120" s="130"/>
    </row>
    <row r="121" spans="1:10" s="75" customFormat="1" ht="24">
      <c r="A121" s="279"/>
      <c r="B121" s="198"/>
      <c r="C121" s="192" t="s">
        <v>443</v>
      </c>
      <c r="D121" s="202" t="s">
        <v>1373</v>
      </c>
      <c r="E121" s="198" t="s">
        <v>797</v>
      </c>
      <c r="F121" s="198" t="s">
        <v>444</v>
      </c>
      <c r="G121" s="195"/>
      <c r="H121" s="199"/>
      <c r="I121" s="196"/>
      <c r="J121" s="130"/>
    </row>
    <row r="122" spans="1:10" s="75" customFormat="1">
      <c r="A122" s="204"/>
      <c r="B122" s="198"/>
      <c r="C122" s="198"/>
      <c r="D122" s="202"/>
      <c r="E122" s="198"/>
      <c r="F122" s="198"/>
      <c r="G122" s="205"/>
      <c r="H122" s="199"/>
      <c r="I122" s="196"/>
      <c r="J122" s="130"/>
    </row>
    <row r="123" spans="1:10" s="75" customFormat="1" ht="24">
      <c r="A123" s="280">
        <v>1.2</v>
      </c>
      <c r="B123" s="193" t="s">
        <v>1426</v>
      </c>
      <c r="C123" s="198"/>
      <c r="D123" s="150" t="s">
        <v>1425</v>
      </c>
      <c r="E123" s="198"/>
      <c r="F123" s="204" t="s">
        <v>3</v>
      </c>
      <c r="G123" s="205"/>
      <c r="H123" s="199"/>
      <c r="I123" s="201"/>
      <c r="J123" s="130"/>
    </row>
    <row r="124" spans="1:10" s="75" customFormat="1">
      <c r="A124" s="283"/>
      <c r="B124" s="198"/>
      <c r="C124" s="198" t="s">
        <v>780</v>
      </c>
      <c r="D124" s="202" t="s">
        <v>13</v>
      </c>
      <c r="E124" s="198" t="s">
        <v>798</v>
      </c>
      <c r="F124" s="198" t="s">
        <v>14</v>
      </c>
      <c r="G124" s="205"/>
      <c r="H124" s="199"/>
      <c r="I124" s="196"/>
      <c r="J124" s="130"/>
    </row>
    <row r="125" spans="1:10" s="75" customFormat="1">
      <c r="A125" s="283"/>
      <c r="B125" s="198"/>
      <c r="C125" s="198" t="s">
        <v>803</v>
      </c>
      <c r="D125" s="202" t="s">
        <v>896</v>
      </c>
      <c r="E125" s="198" t="s">
        <v>798</v>
      </c>
      <c r="F125" s="198" t="s">
        <v>248</v>
      </c>
      <c r="G125" s="195"/>
      <c r="H125" s="209"/>
      <c r="I125" s="196"/>
      <c r="J125" s="130"/>
    </row>
    <row r="126" spans="1:10" s="75" customFormat="1" ht="24">
      <c r="A126" s="283"/>
      <c r="B126" s="198"/>
      <c r="C126" s="192" t="s">
        <v>439</v>
      </c>
      <c r="D126" s="202" t="s">
        <v>440</v>
      </c>
      <c r="E126" s="198" t="s">
        <v>797</v>
      </c>
      <c r="F126" s="198" t="s">
        <v>124</v>
      </c>
      <c r="G126" s="195"/>
      <c r="H126" s="199"/>
      <c r="I126" s="196"/>
      <c r="J126" s="130"/>
    </row>
    <row r="127" spans="1:10" s="75" customFormat="1" ht="24">
      <c r="A127" s="281"/>
      <c r="B127" s="198"/>
      <c r="C127" s="192" t="s">
        <v>443</v>
      </c>
      <c r="D127" s="202" t="s">
        <v>1373</v>
      </c>
      <c r="E127" s="198" t="s">
        <v>797</v>
      </c>
      <c r="F127" s="198" t="s">
        <v>444</v>
      </c>
      <c r="G127" s="195"/>
      <c r="H127" s="199"/>
      <c r="I127" s="196"/>
      <c r="J127" s="130"/>
    </row>
    <row r="128" spans="1:10" s="75" customFormat="1">
      <c r="A128" s="204"/>
      <c r="B128" s="198"/>
      <c r="C128" s="198"/>
      <c r="D128" s="202"/>
      <c r="E128" s="198"/>
      <c r="F128" s="198"/>
      <c r="G128" s="205"/>
      <c r="H128" s="199"/>
      <c r="I128" s="196"/>
      <c r="J128" s="130"/>
    </row>
    <row r="129" spans="1:10" s="130" customFormat="1">
      <c r="A129" s="277">
        <v>1.21</v>
      </c>
      <c r="B129" s="193" t="s">
        <v>1428</v>
      </c>
      <c r="C129" s="204"/>
      <c r="D129" s="150" t="s">
        <v>1427</v>
      </c>
      <c r="E129" s="204"/>
      <c r="F129" s="204" t="s">
        <v>4</v>
      </c>
      <c r="G129" s="207"/>
      <c r="H129" s="210"/>
      <c r="I129" s="201"/>
    </row>
    <row r="130" spans="1:10" s="75" customFormat="1">
      <c r="A130" s="278"/>
      <c r="B130" s="198"/>
      <c r="C130" s="192" t="s">
        <v>780</v>
      </c>
      <c r="D130" s="202" t="s">
        <v>13</v>
      </c>
      <c r="E130" s="198" t="s">
        <v>798</v>
      </c>
      <c r="F130" s="198" t="s">
        <v>14</v>
      </c>
      <c r="G130" s="195"/>
      <c r="H130" s="199"/>
      <c r="I130" s="196"/>
      <c r="J130" s="130"/>
    </row>
    <row r="131" spans="1:10" s="75" customFormat="1">
      <c r="A131" s="278"/>
      <c r="B131" s="198"/>
      <c r="C131" s="192" t="s">
        <v>803</v>
      </c>
      <c r="D131" s="202" t="s">
        <v>896</v>
      </c>
      <c r="E131" s="198" t="s">
        <v>798</v>
      </c>
      <c r="F131" s="198" t="s">
        <v>248</v>
      </c>
      <c r="G131" s="195"/>
      <c r="H131" s="209"/>
      <c r="I131" s="196"/>
      <c r="J131" s="130"/>
    </row>
    <row r="132" spans="1:10" s="75" customFormat="1">
      <c r="A132" s="278"/>
      <c r="B132" s="198"/>
      <c r="C132" s="198" t="s">
        <v>447</v>
      </c>
      <c r="D132" s="202" t="s">
        <v>205</v>
      </c>
      <c r="E132" s="198" t="s">
        <v>798</v>
      </c>
      <c r="F132" s="198" t="s">
        <v>124</v>
      </c>
      <c r="G132" s="205"/>
      <c r="H132" s="199"/>
      <c r="I132" s="196"/>
      <c r="J132" s="130"/>
    </row>
    <row r="133" spans="1:10" s="75" customFormat="1">
      <c r="A133" s="278"/>
      <c r="B133" s="198"/>
      <c r="C133" s="198" t="s">
        <v>420</v>
      </c>
      <c r="D133" s="202" t="s">
        <v>97</v>
      </c>
      <c r="E133" s="198" t="s">
        <v>798</v>
      </c>
      <c r="F133" s="198" t="s">
        <v>124</v>
      </c>
      <c r="G133" s="205"/>
      <c r="H133" s="199"/>
      <c r="I133" s="196"/>
      <c r="J133" s="130"/>
    </row>
    <row r="134" spans="1:10" s="75" customFormat="1" ht="24">
      <c r="A134" s="279"/>
      <c r="B134" s="198"/>
      <c r="C134" s="192" t="s">
        <v>443</v>
      </c>
      <c r="D134" s="202" t="s">
        <v>1373</v>
      </c>
      <c r="E134" s="198" t="s">
        <v>797</v>
      </c>
      <c r="F134" s="198" t="s">
        <v>444</v>
      </c>
      <c r="G134" s="195"/>
      <c r="H134" s="199"/>
      <c r="I134" s="196"/>
      <c r="J134" s="130"/>
    </row>
    <row r="135" spans="1:10" s="75" customFormat="1">
      <c r="A135" s="204"/>
      <c r="B135" s="198"/>
      <c r="C135" s="198"/>
      <c r="D135" s="202"/>
      <c r="E135" s="198"/>
      <c r="F135" s="198"/>
      <c r="G135" s="205"/>
      <c r="H135" s="199"/>
      <c r="I135" s="196"/>
      <c r="J135" s="130"/>
    </row>
    <row r="136" spans="1:10" s="130" customFormat="1" ht="24">
      <c r="A136" s="277">
        <v>1.22</v>
      </c>
      <c r="B136" s="193" t="s">
        <v>1429</v>
      </c>
      <c r="C136" s="204"/>
      <c r="D136" s="150" t="s">
        <v>1094</v>
      </c>
      <c r="E136" s="204"/>
      <c r="F136" s="204" t="s">
        <v>4</v>
      </c>
      <c r="G136" s="207"/>
      <c r="H136" s="210"/>
      <c r="I136" s="201"/>
    </row>
    <row r="137" spans="1:10" s="75" customFormat="1">
      <c r="A137" s="278"/>
      <c r="B137" s="193"/>
      <c r="C137" s="192" t="s">
        <v>781</v>
      </c>
      <c r="D137" s="202" t="s">
        <v>93</v>
      </c>
      <c r="E137" s="198" t="s">
        <v>798</v>
      </c>
      <c r="F137" s="198" t="s">
        <v>14</v>
      </c>
      <c r="G137" s="195"/>
      <c r="H137" s="199"/>
      <c r="I137" s="196"/>
      <c r="J137" s="130"/>
    </row>
    <row r="138" spans="1:10" s="75" customFormat="1">
      <c r="A138" s="278"/>
      <c r="B138" s="193"/>
      <c r="C138" s="192" t="s">
        <v>803</v>
      </c>
      <c r="D138" s="202" t="s">
        <v>896</v>
      </c>
      <c r="E138" s="198" t="s">
        <v>798</v>
      </c>
      <c r="F138" s="198" t="s">
        <v>248</v>
      </c>
      <c r="G138" s="195"/>
      <c r="H138" s="199"/>
      <c r="I138" s="196"/>
      <c r="J138" s="130"/>
    </row>
    <row r="139" spans="1:10" s="75" customFormat="1">
      <c r="A139" s="278"/>
      <c r="B139" s="193"/>
      <c r="C139" s="192" t="s">
        <v>441</v>
      </c>
      <c r="D139" s="202" t="s">
        <v>442</v>
      </c>
      <c r="E139" s="198" t="s">
        <v>798</v>
      </c>
      <c r="F139" s="198" t="s">
        <v>124</v>
      </c>
      <c r="G139" s="195"/>
      <c r="H139" s="199"/>
      <c r="I139" s="196"/>
      <c r="J139" s="130"/>
    </row>
    <row r="140" spans="1:10" s="75" customFormat="1">
      <c r="A140" s="278"/>
      <c r="B140" s="193"/>
      <c r="C140" s="192" t="s">
        <v>420</v>
      </c>
      <c r="D140" s="202" t="s">
        <v>97</v>
      </c>
      <c r="E140" s="198" t="s">
        <v>798</v>
      </c>
      <c r="F140" s="198" t="s">
        <v>124</v>
      </c>
      <c r="G140" s="195"/>
      <c r="H140" s="199"/>
      <c r="I140" s="196"/>
      <c r="J140" s="130"/>
    </row>
    <row r="141" spans="1:10" s="75" customFormat="1">
      <c r="A141" s="278"/>
      <c r="B141" s="193"/>
      <c r="C141" s="198" t="s">
        <v>447</v>
      </c>
      <c r="D141" s="202" t="s">
        <v>205</v>
      </c>
      <c r="E141" s="198" t="s">
        <v>798</v>
      </c>
      <c r="F141" s="198" t="s">
        <v>124</v>
      </c>
      <c r="G141" s="205"/>
      <c r="H141" s="199"/>
      <c r="I141" s="196"/>
      <c r="J141" s="130"/>
    </row>
    <row r="142" spans="1:10" s="75" customFormat="1" ht="24">
      <c r="A142" s="278"/>
      <c r="B142" s="193"/>
      <c r="C142" s="192" t="s">
        <v>443</v>
      </c>
      <c r="D142" s="202" t="s">
        <v>1373</v>
      </c>
      <c r="E142" s="198" t="s">
        <v>797</v>
      </c>
      <c r="F142" s="198" t="s">
        <v>444</v>
      </c>
      <c r="G142" s="195"/>
      <c r="H142" s="199"/>
      <c r="I142" s="196"/>
      <c r="J142" s="130"/>
    </row>
    <row r="143" spans="1:10" s="75" customFormat="1">
      <c r="A143" s="278"/>
      <c r="B143" s="198"/>
      <c r="C143" s="192"/>
      <c r="D143" s="194" t="s">
        <v>1095</v>
      </c>
      <c r="E143" s="198"/>
      <c r="F143" s="193" t="s">
        <v>163</v>
      </c>
      <c r="G143" s="195"/>
      <c r="H143" s="199"/>
      <c r="I143" s="196"/>
      <c r="J143" s="130"/>
    </row>
    <row r="144" spans="1:10" s="75" customFormat="1">
      <c r="A144" s="278"/>
      <c r="B144" s="198"/>
      <c r="C144" s="192" t="s">
        <v>780</v>
      </c>
      <c r="D144" s="202" t="s">
        <v>13</v>
      </c>
      <c r="E144" s="198" t="s">
        <v>798</v>
      </c>
      <c r="F144" s="198" t="s">
        <v>14</v>
      </c>
      <c r="G144" s="195"/>
      <c r="H144" s="199"/>
      <c r="I144" s="196"/>
      <c r="J144" s="130"/>
    </row>
    <row r="145" spans="1:10" s="75" customFormat="1">
      <c r="A145" s="278"/>
      <c r="B145" s="198"/>
      <c r="C145" s="192" t="s">
        <v>803</v>
      </c>
      <c r="D145" s="202" t="s">
        <v>896</v>
      </c>
      <c r="E145" s="198" t="s">
        <v>798</v>
      </c>
      <c r="F145" s="198" t="s">
        <v>248</v>
      </c>
      <c r="G145" s="195"/>
      <c r="H145" s="199"/>
      <c r="I145" s="196"/>
      <c r="J145" s="130"/>
    </row>
    <row r="146" spans="1:10" s="75" customFormat="1">
      <c r="A146" s="278"/>
      <c r="B146" s="198"/>
      <c r="C146" s="192" t="s">
        <v>458</v>
      </c>
      <c r="D146" s="202" t="s">
        <v>128</v>
      </c>
      <c r="E146" s="198" t="s">
        <v>798</v>
      </c>
      <c r="F146" s="198" t="s">
        <v>8</v>
      </c>
      <c r="G146" s="195"/>
      <c r="H146" s="199"/>
      <c r="I146" s="196"/>
      <c r="J146" s="130"/>
    </row>
    <row r="147" spans="1:10" s="75" customFormat="1">
      <c r="A147" s="279"/>
      <c r="B147" s="198"/>
      <c r="C147" s="192" t="s">
        <v>445</v>
      </c>
      <c r="D147" s="202" t="s">
        <v>446</v>
      </c>
      <c r="E147" s="198" t="s">
        <v>798</v>
      </c>
      <c r="F147" s="198" t="s">
        <v>15</v>
      </c>
      <c r="G147" s="195"/>
      <c r="H147" s="199"/>
      <c r="I147" s="196"/>
      <c r="J147" s="130"/>
    </row>
    <row r="148" spans="1:10" s="75" customFormat="1">
      <c r="A148" s="204"/>
      <c r="B148" s="198"/>
      <c r="C148" s="198"/>
      <c r="D148" s="202"/>
      <c r="E148" s="198"/>
      <c r="F148" s="198"/>
      <c r="G148" s="205"/>
      <c r="H148" s="199"/>
      <c r="I148" s="196"/>
      <c r="J148" s="130"/>
    </row>
    <row r="149" spans="1:10" s="130" customFormat="1">
      <c r="A149" s="277">
        <v>1.23</v>
      </c>
      <c r="B149" s="193" t="s">
        <v>1430</v>
      </c>
      <c r="C149" s="204"/>
      <c r="D149" s="150" t="s">
        <v>1431</v>
      </c>
      <c r="E149" s="204"/>
      <c r="F149" s="204" t="s">
        <v>3</v>
      </c>
      <c r="G149" s="207"/>
      <c r="H149" s="210"/>
      <c r="I149" s="201"/>
    </row>
    <row r="150" spans="1:10" s="75" customFormat="1">
      <c r="A150" s="278"/>
      <c r="B150" s="198"/>
      <c r="C150" s="192" t="s">
        <v>780</v>
      </c>
      <c r="D150" s="202" t="s">
        <v>13</v>
      </c>
      <c r="E150" s="198" t="s">
        <v>798</v>
      </c>
      <c r="F150" s="198" t="s">
        <v>14</v>
      </c>
      <c r="G150" s="195"/>
      <c r="H150" s="199"/>
      <c r="I150" s="196"/>
      <c r="J150" s="130"/>
    </row>
    <row r="151" spans="1:10" s="75" customFormat="1">
      <c r="A151" s="278"/>
      <c r="B151" s="198"/>
      <c r="C151" s="192" t="s">
        <v>783</v>
      </c>
      <c r="D151" s="202" t="s">
        <v>1669</v>
      </c>
      <c r="E151" s="198" t="s">
        <v>797</v>
      </c>
      <c r="F151" s="198" t="s">
        <v>1380</v>
      </c>
      <c r="G151" s="195"/>
      <c r="H151" s="199"/>
      <c r="I151" s="196"/>
      <c r="J151" s="130"/>
    </row>
    <row r="152" spans="1:10" s="75" customFormat="1">
      <c r="A152" s="278"/>
      <c r="B152" s="198"/>
      <c r="C152" s="192" t="s">
        <v>803</v>
      </c>
      <c r="D152" s="202" t="s">
        <v>896</v>
      </c>
      <c r="E152" s="198" t="s">
        <v>798</v>
      </c>
      <c r="F152" s="198" t="s">
        <v>248</v>
      </c>
      <c r="G152" s="195"/>
      <c r="H152" s="199"/>
      <c r="I152" s="196"/>
      <c r="J152" s="130"/>
    </row>
    <row r="153" spans="1:10" s="75" customFormat="1">
      <c r="A153" s="278"/>
      <c r="B153" s="198"/>
      <c r="C153" s="192" t="s">
        <v>435</v>
      </c>
      <c r="D153" s="202" t="s">
        <v>436</v>
      </c>
      <c r="E153" s="198" t="s">
        <v>797</v>
      </c>
      <c r="F153" s="198" t="s">
        <v>124</v>
      </c>
      <c r="G153" s="195"/>
      <c r="H153" s="199"/>
      <c r="I153" s="196"/>
      <c r="J153" s="130"/>
    </row>
    <row r="154" spans="1:10" s="75" customFormat="1">
      <c r="A154" s="278"/>
      <c r="B154" s="198"/>
      <c r="C154" s="198" t="s">
        <v>447</v>
      </c>
      <c r="D154" s="202" t="s">
        <v>205</v>
      </c>
      <c r="E154" s="198" t="s">
        <v>798</v>
      </c>
      <c r="F154" s="198" t="s">
        <v>124</v>
      </c>
      <c r="G154" s="205"/>
      <c r="H154" s="199"/>
      <c r="I154" s="196"/>
      <c r="J154" s="130"/>
    </row>
    <row r="155" spans="1:10" s="75" customFormat="1" ht="24">
      <c r="A155" s="279"/>
      <c r="B155" s="198"/>
      <c r="C155" s="192" t="s">
        <v>443</v>
      </c>
      <c r="D155" s="202" t="s">
        <v>1373</v>
      </c>
      <c r="E155" s="198" t="s">
        <v>797</v>
      </c>
      <c r="F155" s="198" t="s">
        <v>444</v>
      </c>
      <c r="G155" s="195"/>
      <c r="H155" s="199"/>
      <c r="I155" s="196"/>
      <c r="J155" s="130"/>
    </row>
    <row r="156" spans="1:10" s="75" customFormat="1">
      <c r="A156" s="204"/>
      <c r="B156" s="198"/>
      <c r="C156" s="198"/>
      <c r="D156" s="202"/>
      <c r="E156" s="198"/>
      <c r="F156" s="198"/>
      <c r="G156" s="205"/>
      <c r="H156" s="199"/>
      <c r="I156" s="196"/>
      <c r="J156" s="130"/>
    </row>
    <row r="157" spans="1:10" s="75" customFormat="1">
      <c r="A157" s="277">
        <v>1.24</v>
      </c>
      <c r="B157" s="193" t="s">
        <v>1432</v>
      </c>
      <c r="C157" s="204"/>
      <c r="D157" s="150" t="s">
        <v>1685</v>
      </c>
      <c r="E157" s="204"/>
      <c r="F157" s="204" t="s">
        <v>3</v>
      </c>
      <c r="G157" s="207"/>
      <c r="H157" s="210"/>
      <c r="I157" s="201"/>
      <c r="J157" s="130"/>
    </row>
    <row r="158" spans="1:10" s="75" customFormat="1">
      <c r="A158" s="278"/>
      <c r="B158" s="198"/>
      <c r="C158" s="192" t="s">
        <v>780</v>
      </c>
      <c r="D158" s="202" t="s">
        <v>13</v>
      </c>
      <c r="E158" s="198" t="s">
        <v>798</v>
      </c>
      <c r="F158" s="198" t="s">
        <v>14</v>
      </c>
      <c r="G158" s="195"/>
      <c r="H158" s="199"/>
      <c r="I158" s="196"/>
      <c r="J158" s="130"/>
    </row>
    <row r="159" spans="1:10" s="75" customFormat="1">
      <c r="A159" s="278"/>
      <c r="B159" s="198"/>
      <c r="C159" s="192" t="s">
        <v>783</v>
      </c>
      <c r="D159" s="202" t="s">
        <v>1669</v>
      </c>
      <c r="E159" s="198" t="s">
        <v>797</v>
      </c>
      <c r="F159" s="198" t="s">
        <v>1380</v>
      </c>
      <c r="G159" s="195"/>
      <c r="H159" s="199"/>
      <c r="I159" s="196"/>
      <c r="J159" s="130"/>
    </row>
    <row r="160" spans="1:10" s="75" customFormat="1">
      <c r="A160" s="278"/>
      <c r="B160" s="198"/>
      <c r="C160" s="192" t="s">
        <v>803</v>
      </c>
      <c r="D160" s="202" t="s">
        <v>896</v>
      </c>
      <c r="E160" s="198" t="s">
        <v>798</v>
      </c>
      <c r="F160" s="198" t="s">
        <v>248</v>
      </c>
      <c r="G160" s="195"/>
      <c r="H160" s="199"/>
      <c r="I160" s="196"/>
      <c r="J160" s="130"/>
    </row>
    <row r="161" spans="1:10" s="75" customFormat="1">
      <c r="A161" s="278"/>
      <c r="B161" s="198"/>
      <c r="C161" s="192" t="s">
        <v>435</v>
      </c>
      <c r="D161" s="202" t="s">
        <v>436</v>
      </c>
      <c r="E161" s="198" t="s">
        <v>797</v>
      </c>
      <c r="F161" s="198" t="s">
        <v>124</v>
      </c>
      <c r="G161" s="195"/>
      <c r="H161" s="199"/>
      <c r="I161" s="196"/>
      <c r="J161" s="130"/>
    </row>
    <row r="162" spans="1:10" s="75" customFormat="1">
      <c r="A162" s="278"/>
      <c r="B162" s="198"/>
      <c r="C162" s="198" t="s">
        <v>447</v>
      </c>
      <c r="D162" s="202" t="s">
        <v>205</v>
      </c>
      <c r="E162" s="198" t="s">
        <v>798</v>
      </c>
      <c r="F162" s="198" t="s">
        <v>124</v>
      </c>
      <c r="G162" s="205"/>
      <c r="H162" s="199"/>
      <c r="I162" s="196"/>
      <c r="J162" s="130"/>
    </row>
    <row r="163" spans="1:10" s="75" customFormat="1" ht="24">
      <c r="A163" s="279"/>
      <c r="B163" s="198"/>
      <c r="C163" s="192" t="s">
        <v>443</v>
      </c>
      <c r="D163" s="202" t="s">
        <v>1373</v>
      </c>
      <c r="E163" s="198" t="s">
        <v>797</v>
      </c>
      <c r="F163" s="198" t="s">
        <v>444</v>
      </c>
      <c r="G163" s="195"/>
      <c r="H163" s="199"/>
      <c r="I163" s="196"/>
      <c r="J163" s="130"/>
    </row>
    <row r="164" spans="1:10" s="75" customFormat="1">
      <c r="A164" s="204"/>
      <c r="B164" s="198"/>
      <c r="C164" s="198"/>
      <c r="D164" s="202"/>
      <c r="E164" s="198"/>
      <c r="F164" s="198"/>
      <c r="G164" s="205"/>
      <c r="H164" s="199"/>
      <c r="I164" s="196"/>
      <c r="J164" s="130"/>
    </row>
    <row r="165" spans="1:10" s="136" customFormat="1">
      <c r="A165" s="193">
        <v>2</v>
      </c>
      <c r="B165" s="193" t="s">
        <v>1117</v>
      </c>
      <c r="C165" s="193"/>
      <c r="D165" s="194" t="s">
        <v>1112</v>
      </c>
      <c r="E165" s="193"/>
      <c r="F165" s="193"/>
      <c r="G165" s="200"/>
      <c r="H165" s="199"/>
      <c r="I165" s="196"/>
    </row>
    <row r="166" spans="1:10" s="136" customFormat="1">
      <c r="A166" s="193"/>
      <c r="B166" s="193"/>
      <c r="C166" s="193"/>
      <c r="D166" s="194"/>
      <c r="E166" s="193"/>
      <c r="F166" s="193"/>
      <c r="G166" s="200"/>
      <c r="H166" s="199"/>
      <c r="I166" s="196"/>
    </row>
    <row r="167" spans="1:10" s="130" customFormat="1">
      <c r="A167" s="277">
        <v>2.1</v>
      </c>
      <c r="B167" s="193" t="s">
        <v>1118</v>
      </c>
      <c r="C167" s="204"/>
      <c r="D167" s="194" t="s">
        <v>1678</v>
      </c>
      <c r="E167" s="204"/>
      <c r="F167" s="204" t="s">
        <v>8</v>
      </c>
      <c r="G167" s="207"/>
      <c r="H167" s="199"/>
      <c r="I167" s="208"/>
    </row>
    <row r="168" spans="1:10" s="135" customFormat="1">
      <c r="A168" s="278"/>
      <c r="B168" s="192"/>
      <c r="C168" s="192" t="s">
        <v>780</v>
      </c>
      <c r="D168" s="202" t="s">
        <v>13</v>
      </c>
      <c r="E168" s="198" t="s">
        <v>798</v>
      </c>
      <c r="F168" s="198" t="s">
        <v>14</v>
      </c>
      <c r="G168" s="195"/>
      <c r="H168" s="199"/>
      <c r="I168" s="196"/>
      <c r="J168" s="136"/>
    </row>
    <row r="169" spans="1:10" s="75" customFormat="1">
      <c r="A169" s="278"/>
      <c r="B169" s="198"/>
      <c r="C169" s="198" t="s">
        <v>803</v>
      </c>
      <c r="D169" s="202" t="s">
        <v>896</v>
      </c>
      <c r="E169" s="198" t="s">
        <v>798</v>
      </c>
      <c r="F169" s="198" t="s">
        <v>248</v>
      </c>
      <c r="G169" s="195"/>
      <c r="H169" s="209"/>
      <c r="I169" s="211"/>
      <c r="J169" s="130"/>
    </row>
    <row r="170" spans="1:10" s="75" customFormat="1">
      <c r="A170" s="278"/>
      <c r="B170" s="198"/>
      <c r="C170" s="198" t="s">
        <v>391</v>
      </c>
      <c r="D170" s="202" t="s">
        <v>1374</v>
      </c>
      <c r="E170" s="198" t="s">
        <v>798</v>
      </c>
      <c r="F170" s="198" t="s">
        <v>8</v>
      </c>
      <c r="G170" s="205"/>
      <c r="H170" s="199"/>
      <c r="I170" s="211"/>
      <c r="J170" s="130"/>
    </row>
    <row r="171" spans="1:10" s="135" customFormat="1">
      <c r="A171" s="279"/>
      <c r="B171" s="192"/>
      <c r="C171" s="192" t="s">
        <v>353</v>
      </c>
      <c r="D171" s="202" t="s">
        <v>42</v>
      </c>
      <c r="E171" s="198" t="s">
        <v>798</v>
      </c>
      <c r="F171" s="198" t="s">
        <v>251</v>
      </c>
      <c r="G171" s="195"/>
      <c r="H171" s="199"/>
      <c r="I171" s="211"/>
      <c r="J171" s="136"/>
    </row>
    <row r="172" spans="1:10" s="75" customFormat="1">
      <c r="A172" s="204"/>
      <c r="B172" s="198"/>
      <c r="C172" s="198"/>
      <c r="D172" s="197"/>
      <c r="E172" s="198"/>
      <c r="F172" s="198"/>
      <c r="G172" s="205"/>
      <c r="H172" s="199"/>
      <c r="I172" s="211"/>
      <c r="J172" s="130"/>
    </row>
    <row r="173" spans="1:10" s="136" customFormat="1">
      <c r="A173" s="193">
        <v>3</v>
      </c>
      <c r="B173" s="193" t="s">
        <v>1122</v>
      </c>
      <c r="C173" s="193"/>
      <c r="D173" s="194" t="s">
        <v>1300</v>
      </c>
      <c r="E173" s="193"/>
      <c r="F173" s="193"/>
      <c r="G173" s="200"/>
      <c r="H173" s="199"/>
      <c r="I173" s="201"/>
    </row>
    <row r="174" spans="1:10" s="135" customFormat="1">
      <c r="A174" s="193"/>
      <c r="B174" s="192"/>
      <c r="C174" s="192"/>
      <c r="D174" s="202"/>
      <c r="E174" s="198"/>
      <c r="F174" s="198"/>
      <c r="G174" s="195"/>
      <c r="H174" s="199"/>
      <c r="I174" s="196"/>
      <c r="J174" s="136"/>
    </row>
    <row r="175" spans="1:10" s="136" customFormat="1" ht="24">
      <c r="A175" s="290">
        <v>3.1</v>
      </c>
      <c r="B175" s="193" t="s">
        <v>1119</v>
      </c>
      <c r="C175" s="193"/>
      <c r="D175" s="150" t="s">
        <v>1395</v>
      </c>
      <c r="E175" s="204"/>
      <c r="F175" s="204" t="s">
        <v>8</v>
      </c>
      <c r="G175" s="200"/>
      <c r="H175" s="199"/>
      <c r="I175" s="201"/>
    </row>
    <row r="176" spans="1:10" s="135" customFormat="1">
      <c r="A176" s="291"/>
      <c r="B176" s="192"/>
      <c r="C176" s="192" t="s">
        <v>780</v>
      </c>
      <c r="D176" s="202" t="s">
        <v>13</v>
      </c>
      <c r="E176" s="198" t="s">
        <v>798</v>
      </c>
      <c r="F176" s="198" t="s">
        <v>14</v>
      </c>
      <c r="G176" s="195"/>
      <c r="H176" s="199"/>
      <c r="I176" s="196"/>
      <c r="J176" s="136"/>
    </row>
    <row r="177" spans="1:10" s="135" customFormat="1">
      <c r="A177" s="291"/>
      <c r="B177" s="192"/>
      <c r="C177" s="192" t="s">
        <v>803</v>
      </c>
      <c r="D177" s="202" t="s">
        <v>896</v>
      </c>
      <c r="E177" s="198" t="s">
        <v>798</v>
      </c>
      <c r="F177" s="198" t="s">
        <v>248</v>
      </c>
      <c r="G177" s="195"/>
      <c r="H177" s="209"/>
      <c r="I177" s="196"/>
      <c r="J177" s="136"/>
    </row>
    <row r="178" spans="1:10" s="135" customFormat="1">
      <c r="A178" s="291"/>
      <c r="B178" s="192"/>
      <c r="C178" s="192" t="s">
        <v>420</v>
      </c>
      <c r="D178" s="202" t="s">
        <v>97</v>
      </c>
      <c r="E178" s="198" t="s">
        <v>798</v>
      </c>
      <c r="F178" s="198" t="s">
        <v>124</v>
      </c>
      <c r="G178" s="195"/>
      <c r="H178" s="199"/>
      <c r="I178" s="196"/>
      <c r="J178" s="136"/>
    </row>
    <row r="179" spans="1:10" s="135" customFormat="1">
      <c r="A179" s="291"/>
      <c r="B179" s="192"/>
      <c r="C179" s="192" t="s">
        <v>1375</v>
      </c>
      <c r="D179" s="202" t="s">
        <v>1376</v>
      </c>
      <c r="E179" s="198" t="s">
        <v>798</v>
      </c>
      <c r="F179" s="198" t="s">
        <v>8</v>
      </c>
      <c r="G179" s="195"/>
      <c r="H179" s="199"/>
      <c r="I179" s="196"/>
      <c r="J179" s="136"/>
    </row>
    <row r="180" spans="1:10" s="135" customFormat="1">
      <c r="A180" s="291"/>
      <c r="B180" s="192"/>
      <c r="C180" s="192" t="s">
        <v>435</v>
      </c>
      <c r="D180" s="202" t="s">
        <v>436</v>
      </c>
      <c r="E180" s="198" t="s">
        <v>797</v>
      </c>
      <c r="F180" s="198" t="s">
        <v>124</v>
      </c>
      <c r="G180" s="195"/>
      <c r="H180" s="199"/>
      <c r="I180" s="196"/>
      <c r="J180" s="136"/>
    </row>
    <row r="181" spans="1:10" s="135" customFormat="1">
      <c r="A181" s="291"/>
      <c r="B181" s="192"/>
      <c r="C181" s="192" t="s">
        <v>349</v>
      </c>
      <c r="D181" s="202" t="s">
        <v>1671</v>
      </c>
      <c r="E181" s="198" t="s">
        <v>798</v>
      </c>
      <c r="F181" s="198" t="s">
        <v>163</v>
      </c>
      <c r="G181" s="195"/>
      <c r="H181" s="199"/>
      <c r="I181" s="196"/>
      <c r="J181" s="136"/>
    </row>
    <row r="182" spans="1:10" s="135" customFormat="1">
      <c r="A182" s="291"/>
      <c r="B182" s="192"/>
      <c r="C182" s="192" t="s">
        <v>378</v>
      </c>
      <c r="D182" s="202" t="s">
        <v>1677</v>
      </c>
      <c r="E182" s="198" t="s">
        <v>798</v>
      </c>
      <c r="F182" s="198" t="s">
        <v>4</v>
      </c>
      <c r="G182" s="195"/>
      <c r="H182" s="199"/>
      <c r="I182" s="196"/>
      <c r="J182" s="136"/>
    </row>
    <row r="183" spans="1:10" s="135" customFormat="1">
      <c r="A183" s="291"/>
      <c r="B183" s="192"/>
      <c r="C183" s="192" t="s">
        <v>344</v>
      </c>
      <c r="D183" s="202" t="s">
        <v>166</v>
      </c>
      <c r="E183" s="198" t="s">
        <v>798</v>
      </c>
      <c r="F183" s="198" t="s">
        <v>124</v>
      </c>
      <c r="G183" s="195"/>
      <c r="H183" s="199"/>
      <c r="I183" s="196"/>
      <c r="J183" s="136"/>
    </row>
    <row r="184" spans="1:10" s="135" customFormat="1">
      <c r="A184" s="291"/>
      <c r="B184" s="192"/>
      <c r="C184" s="192" t="s">
        <v>881</v>
      </c>
      <c r="D184" s="202" t="s">
        <v>19</v>
      </c>
      <c r="E184" s="198" t="s">
        <v>798</v>
      </c>
      <c r="F184" s="198" t="s">
        <v>124</v>
      </c>
      <c r="G184" s="195"/>
      <c r="H184" s="199"/>
      <c r="I184" s="196"/>
      <c r="J184" s="136"/>
    </row>
    <row r="185" spans="1:10" s="135" customFormat="1">
      <c r="A185" s="291"/>
      <c r="B185" s="192"/>
      <c r="C185" s="192" t="s">
        <v>348</v>
      </c>
      <c r="D185" s="202" t="s">
        <v>17</v>
      </c>
      <c r="E185" s="198" t="s">
        <v>798</v>
      </c>
      <c r="F185" s="198" t="s">
        <v>18</v>
      </c>
      <c r="G185" s="195"/>
      <c r="H185" s="199"/>
      <c r="I185" s="196"/>
      <c r="J185" s="136"/>
    </row>
    <row r="186" spans="1:10" s="135" customFormat="1">
      <c r="A186" s="291"/>
      <c r="B186" s="192"/>
      <c r="C186" s="192" t="s">
        <v>448</v>
      </c>
      <c r="D186" s="202" t="s">
        <v>449</v>
      </c>
      <c r="E186" s="198" t="s">
        <v>798</v>
      </c>
      <c r="F186" s="198" t="s">
        <v>124</v>
      </c>
      <c r="G186" s="195"/>
      <c r="H186" s="199"/>
      <c r="I186" s="196"/>
      <c r="J186" s="136"/>
    </row>
    <row r="187" spans="1:10" s="135" customFormat="1">
      <c r="A187" s="291"/>
      <c r="B187" s="192"/>
      <c r="C187" s="192" t="s">
        <v>887</v>
      </c>
      <c r="D187" s="202" t="s">
        <v>775</v>
      </c>
      <c r="E187" s="198" t="s">
        <v>798</v>
      </c>
      <c r="F187" s="198" t="s">
        <v>140</v>
      </c>
      <c r="G187" s="195"/>
      <c r="H187" s="199"/>
      <c r="I187" s="196"/>
      <c r="J187" s="136"/>
    </row>
    <row r="188" spans="1:10" s="135" customFormat="1">
      <c r="A188" s="292"/>
      <c r="B188" s="192"/>
      <c r="C188" s="192" t="s">
        <v>445</v>
      </c>
      <c r="D188" s="202" t="s">
        <v>446</v>
      </c>
      <c r="E188" s="198" t="s">
        <v>798</v>
      </c>
      <c r="F188" s="198" t="s">
        <v>15</v>
      </c>
      <c r="G188" s="195"/>
      <c r="H188" s="209"/>
      <c r="I188" s="196"/>
      <c r="J188" s="136"/>
    </row>
    <row r="189" spans="1:10" s="135" customFormat="1">
      <c r="A189" s="193"/>
      <c r="B189" s="192"/>
      <c r="C189" s="192"/>
      <c r="D189" s="202"/>
      <c r="E189" s="198"/>
      <c r="F189" s="198"/>
      <c r="G189" s="195"/>
      <c r="H189" s="199"/>
      <c r="I189" s="196"/>
      <c r="J189" s="136"/>
    </row>
    <row r="190" spans="1:10" s="136" customFormat="1">
      <c r="A190" s="290">
        <v>3.2</v>
      </c>
      <c r="B190" s="193" t="s">
        <v>1120</v>
      </c>
      <c r="C190" s="193"/>
      <c r="D190" s="150" t="s">
        <v>286</v>
      </c>
      <c r="E190" s="204"/>
      <c r="F190" s="204" t="s">
        <v>163</v>
      </c>
      <c r="G190" s="200"/>
      <c r="H190" s="199"/>
      <c r="I190" s="201"/>
    </row>
    <row r="191" spans="1:10" s="135" customFormat="1">
      <c r="A191" s="291"/>
      <c r="B191" s="192"/>
      <c r="C191" s="192" t="s">
        <v>780</v>
      </c>
      <c r="D191" s="202" t="s">
        <v>13</v>
      </c>
      <c r="E191" s="198" t="s">
        <v>798</v>
      </c>
      <c r="F191" s="198" t="s">
        <v>14</v>
      </c>
      <c r="G191" s="195"/>
      <c r="H191" s="199"/>
      <c r="I191" s="196"/>
      <c r="J191" s="136"/>
    </row>
    <row r="192" spans="1:10" s="135" customFormat="1">
      <c r="A192" s="291"/>
      <c r="B192" s="192"/>
      <c r="C192" s="192" t="s">
        <v>803</v>
      </c>
      <c r="D192" s="202" t="s">
        <v>896</v>
      </c>
      <c r="E192" s="198" t="s">
        <v>798</v>
      </c>
      <c r="F192" s="198" t="s">
        <v>248</v>
      </c>
      <c r="G192" s="195"/>
      <c r="H192" s="209"/>
      <c r="I192" s="196"/>
      <c r="J192" s="136"/>
    </row>
    <row r="193" spans="1:10" s="135" customFormat="1">
      <c r="A193" s="291"/>
      <c r="B193" s="192"/>
      <c r="C193" s="192" t="s">
        <v>429</v>
      </c>
      <c r="D193" s="202" t="s">
        <v>430</v>
      </c>
      <c r="E193" s="198" t="s">
        <v>798</v>
      </c>
      <c r="F193" s="198" t="s">
        <v>124</v>
      </c>
      <c r="G193" s="195"/>
      <c r="H193" s="199"/>
      <c r="I193" s="196"/>
      <c r="J193" s="136"/>
    </row>
    <row r="194" spans="1:10" s="135" customFormat="1">
      <c r="A194" s="291"/>
      <c r="B194" s="192"/>
      <c r="C194" s="192" t="s">
        <v>315</v>
      </c>
      <c r="D194" s="202" t="s">
        <v>215</v>
      </c>
      <c r="E194" s="198" t="s">
        <v>798</v>
      </c>
      <c r="F194" s="198" t="s">
        <v>4</v>
      </c>
      <c r="G194" s="195"/>
      <c r="H194" s="199"/>
      <c r="I194" s="196"/>
      <c r="J194" s="136"/>
    </row>
    <row r="195" spans="1:10" s="135" customFormat="1">
      <c r="A195" s="292"/>
      <c r="B195" s="192"/>
      <c r="C195" s="192" t="s">
        <v>445</v>
      </c>
      <c r="D195" s="202" t="s">
        <v>446</v>
      </c>
      <c r="E195" s="198" t="s">
        <v>798</v>
      </c>
      <c r="F195" s="198" t="s">
        <v>15</v>
      </c>
      <c r="G195" s="195"/>
      <c r="H195" s="209"/>
      <c r="I195" s="196"/>
      <c r="J195" s="136"/>
    </row>
    <row r="196" spans="1:10" s="135" customFormat="1">
      <c r="A196" s="193"/>
      <c r="B196" s="192"/>
      <c r="C196" s="192"/>
      <c r="D196" s="202"/>
      <c r="E196" s="198"/>
      <c r="F196" s="198"/>
      <c r="G196" s="195"/>
      <c r="H196" s="199"/>
      <c r="I196" s="196"/>
      <c r="J196" s="136"/>
    </row>
    <row r="197" spans="1:10" s="136" customFormat="1">
      <c r="A197" s="290">
        <v>3.3</v>
      </c>
      <c r="B197" s="193" t="s">
        <v>1121</v>
      </c>
      <c r="C197" s="193"/>
      <c r="D197" s="150" t="s">
        <v>1396</v>
      </c>
      <c r="E197" s="204"/>
      <c r="F197" s="204" t="s">
        <v>3</v>
      </c>
      <c r="G197" s="200"/>
      <c r="H197" s="199"/>
      <c r="I197" s="201"/>
    </row>
    <row r="198" spans="1:10" s="135" customFormat="1">
      <c r="A198" s="291"/>
      <c r="B198" s="192"/>
      <c r="C198" s="192" t="s">
        <v>780</v>
      </c>
      <c r="D198" s="202" t="s">
        <v>13</v>
      </c>
      <c r="E198" s="198" t="s">
        <v>798</v>
      </c>
      <c r="F198" s="198" t="s">
        <v>14</v>
      </c>
      <c r="G198" s="195"/>
      <c r="H198" s="199"/>
      <c r="I198" s="196"/>
      <c r="J198" s="136"/>
    </row>
    <row r="199" spans="1:10" s="135" customFormat="1">
      <c r="A199" s="291"/>
      <c r="B199" s="192"/>
      <c r="C199" s="192" t="s">
        <v>803</v>
      </c>
      <c r="D199" s="202" t="s">
        <v>896</v>
      </c>
      <c r="E199" s="198" t="s">
        <v>798</v>
      </c>
      <c r="F199" s="198" t="s">
        <v>248</v>
      </c>
      <c r="G199" s="195"/>
      <c r="H199" s="209"/>
      <c r="I199" s="196"/>
      <c r="J199" s="136"/>
    </row>
    <row r="200" spans="1:10" s="135" customFormat="1">
      <c r="A200" s="291"/>
      <c r="B200" s="192"/>
      <c r="C200" s="192" t="s">
        <v>417</v>
      </c>
      <c r="D200" s="202" t="s">
        <v>418</v>
      </c>
      <c r="E200" s="198" t="s">
        <v>798</v>
      </c>
      <c r="F200" s="198" t="s">
        <v>124</v>
      </c>
      <c r="G200" s="195"/>
      <c r="H200" s="199"/>
      <c r="I200" s="196"/>
      <c r="J200" s="136"/>
    </row>
    <row r="201" spans="1:10" s="135" customFormat="1">
      <c r="A201" s="291"/>
      <c r="B201" s="192"/>
      <c r="C201" s="192" t="s">
        <v>350</v>
      </c>
      <c r="D201" s="202" t="s">
        <v>355</v>
      </c>
      <c r="E201" s="198" t="s">
        <v>798</v>
      </c>
      <c r="F201" s="198" t="s">
        <v>163</v>
      </c>
      <c r="G201" s="195"/>
      <c r="H201" s="199"/>
      <c r="I201" s="196"/>
      <c r="J201" s="136"/>
    </row>
    <row r="202" spans="1:10" s="135" customFormat="1">
      <c r="A202" s="291"/>
      <c r="B202" s="192"/>
      <c r="C202" s="192" t="s">
        <v>889</v>
      </c>
      <c r="D202" s="202" t="s">
        <v>747</v>
      </c>
      <c r="E202" s="198" t="s">
        <v>798</v>
      </c>
      <c r="F202" s="198" t="s">
        <v>3</v>
      </c>
      <c r="G202" s="195"/>
      <c r="H202" s="199"/>
      <c r="I202" s="196"/>
      <c r="J202" s="136"/>
    </row>
    <row r="203" spans="1:10" s="135" customFormat="1">
      <c r="A203" s="291"/>
      <c r="B203" s="192"/>
      <c r="C203" s="192" t="s">
        <v>404</v>
      </c>
      <c r="D203" s="202" t="s">
        <v>405</v>
      </c>
      <c r="E203" s="198" t="s">
        <v>798</v>
      </c>
      <c r="F203" s="198" t="s">
        <v>8</v>
      </c>
      <c r="G203" s="195"/>
      <c r="H203" s="199"/>
      <c r="I203" s="196"/>
      <c r="J203" s="136"/>
    </row>
    <row r="204" spans="1:10" s="135" customFormat="1">
      <c r="A204" s="292"/>
      <c r="B204" s="192"/>
      <c r="C204" s="192" t="s">
        <v>445</v>
      </c>
      <c r="D204" s="202" t="s">
        <v>446</v>
      </c>
      <c r="E204" s="198" t="s">
        <v>798</v>
      </c>
      <c r="F204" s="198" t="s">
        <v>15</v>
      </c>
      <c r="G204" s="195"/>
      <c r="H204" s="209"/>
      <c r="I204" s="196"/>
      <c r="J204" s="136"/>
    </row>
    <row r="205" spans="1:10" s="135" customFormat="1">
      <c r="A205" s="193"/>
      <c r="B205" s="192"/>
      <c r="C205" s="192"/>
      <c r="D205" s="202"/>
      <c r="E205" s="198"/>
      <c r="F205" s="198"/>
      <c r="G205" s="195"/>
      <c r="H205" s="199"/>
      <c r="I205" s="196"/>
      <c r="J205" s="136"/>
    </row>
    <row r="206" spans="1:10" s="136" customFormat="1">
      <c r="A206" s="290">
        <v>3.4</v>
      </c>
      <c r="B206" s="193" t="s">
        <v>1434</v>
      </c>
      <c r="C206" s="193"/>
      <c r="D206" s="150" t="s">
        <v>1485</v>
      </c>
      <c r="E206" s="204"/>
      <c r="F206" s="204" t="s">
        <v>3</v>
      </c>
      <c r="G206" s="200"/>
      <c r="H206" s="210"/>
      <c r="I206" s="201"/>
    </row>
    <row r="207" spans="1:10" s="135" customFormat="1">
      <c r="A207" s="291"/>
      <c r="B207" s="192"/>
      <c r="C207" s="192" t="s">
        <v>780</v>
      </c>
      <c r="D207" s="202" t="s">
        <v>13</v>
      </c>
      <c r="E207" s="198" t="s">
        <v>798</v>
      </c>
      <c r="F207" s="198" t="s">
        <v>14</v>
      </c>
      <c r="G207" s="195"/>
      <c r="H207" s="199"/>
      <c r="I207" s="196"/>
      <c r="J207" s="136"/>
    </row>
    <row r="208" spans="1:10" s="135" customFormat="1">
      <c r="A208" s="291"/>
      <c r="B208" s="192"/>
      <c r="C208" s="192" t="s">
        <v>803</v>
      </c>
      <c r="D208" s="202" t="s">
        <v>896</v>
      </c>
      <c r="E208" s="198" t="s">
        <v>798</v>
      </c>
      <c r="F208" s="198" t="s">
        <v>248</v>
      </c>
      <c r="G208" s="195"/>
      <c r="H208" s="199"/>
      <c r="I208" s="196"/>
      <c r="J208" s="136"/>
    </row>
    <row r="209" spans="1:10" s="135" customFormat="1">
      <c r="A209" s="291"/>
      <c r="B209" s="192"/>
      <c r="C209" s="203" t="s">
        <v>1483</v>
      </c>
      <c r="D209" s="202" t="s">
        <v>1484</v>
      </c>
      <c r="E209" s="198" t="s">
        <v>798</v>
      </c>
      <c r="F209" s="198" t="s">
        <v>8</v>
      </c>
      <c r="G209" s="195"/>
      <c r="H209" s="199"/>
      <c r="I209" s="196"/>
      <c r="J209" s="136"/>
    </row>
    <row r="210" spans="1:10" s="135" customFormat="1">
      <c r="A210" s="291"/>
      <c r="B210" s="192"/>
      <c r="C210" s="203" t="s">
        <v>299</v>
      </c>
      <c r="D210" s="202" t="s">
        <v>300</v>
      </c>
      <c r="E210" s="198" t="s">
        <v>798</v>
      </c>
      <c r="F210" s="198" t="s">
        <v>7</v>
      </c>
      <c r="G210" s="195"/>
      <c r="H210" s="199"/>
      <c r="I210" s="196"/>
      <c r="J210" s="136"/>
    </row>
    <row r="211" spans="1:10" s="135" customFormat="1">
      <c r="A211" s="291"/>
      <c r="B211" s="192"/>
      <c r="C211" s="203" t="s">
        <v>353</v>
      </c>
      <c r="D211" s="202" t="s">
        <v>42</v>
      </c>
      <c r="E211" s="198" t="s">
        <v>798</v>
      </c>
      <c r="F211" s="198" t="s">
        <v>251</v>
      </c>
      <c r="G211" s="195"/>
      <c r="H211" s="199"/>
      <c r="I211" s="196"/>
      <c r="J211" s="136"/>
    </row>
    <row r="212" spans="1:10" s="135" customFormat="1">
      <c r="A212" s="292"/>
      <c r="B212" s="192"/>
      <c r="C212" s="203" t="s">
        <v>445</v>
      </c>
      <c r="D212" s="202" t="s">
        <v>446</v>
      </c>
      <c r="E212" s="198" t="s">
        <v>798</v>
      </c>
      <c r="F212" s="198" t="s">
        <v>15</v>
      </c>
      <c r="G212" s="195"/>
      <c r="H212" s="199"/>
      <c r="I212" s="196"/>
      <c r="J212" s="136"/>
    </row>
    <row r="213" spans="1:10" s="135" customFormat="1">
      <c r="A213" s="193"/>
      <c r="B213" s="192"/>
      <c r="C213" s="192"/>
      <c r="D213" s="202"/>
      <c r="E213" s="198"/>
      <c r="F213" s="198"/>
      <c r="G213" s="195"/>
      <c r="H213" s="199"/>
      <c r="I213" s="196"/>
      <c r="J213" s="136"/>
    </row>
    <row r="214" spans="1:10" s="135" customFormat="1">
      <c r="A214" s="290">
        <v>3.5</v>
      </c>
      <c r="B214" s="193" t="s">
        <v>1681</v>
      </c>
      <c r="C214" s="193"/>
      <c r="D214" s="150" t="s">
        <v>1668</v>
      </c>
      <c r="E214" s="204"/>
      <c r="F214" s="204" t="s">
        <v>8</v>
      </c>
      <c r="G214" s="200"/>
      <c r="H214" s="199"/>
      <c r="I214" s="201"/>
      <c r="J214" s="136"/>
    </row>
    <row r="215" spans="1:10" s="135" customFormat="1">
      <c r="A215" s="291"/>
      <c r="B215" s="192"/>
      <c r="C215" s="192" t="s">
        <v>780</v>
      </c>
      <c r="D215" s="202" t="s">
        <v>13</v>
      </c>
      <c r="E215" s="198" t="s">
        <v>798</v>
      </c>
      <c r="F215" s="198" t="s">
        <v>14</v>
      </c>
      <c r="G215" s="195"/>
      <c r="H215" s="199"/>
      <c r="I215" s="196"/>
      <c r="J215" s="136"/>
    </row>
    <row r="216" spans="1:10" s="135" customFormat="1">
      <c r="A216" s="291"/>
      <c r="B216" s="192"/>
      <c r="C216" s="192" t="s">
        <v>803</v>
      </c>
      <c r="D216" s="202" t="s">
        <v>896</v>
      </c>
      <c r="E216" s="198" t="s">
        <v>798</v>
      </c>
      <c r="F216" s="198" t="s">
        <v>248</v>
      </c>
      <c r="G216" s="195"/>
      <c r="H216" s="199"/>
      <c r="I216" s="196"/>
      <c r="J216" s="136"/>
    </row>
    <row r="217" spans="1:10" s="135" customFormat="1">
      <c r="A217" s="291"/>
      <c r="B217" s="192"/>
      <c r="C217" s="192" t="s">
        <v>1375</v>
      </c>
      <c r="D217" s="202" t="s">
        <v>1376</v>
      </c>
      <c r="E217" s="198" t="s">
        <v>798</v>
      </c>
      <c r="F217" s="198" t="s">
        <v>8</v>
      </c>
      <c r="G217" s="195"/>
      <c r="H217" s="199"/>
      <c r="I217" s="196"/>
      <c r="J217" s="136"/>
    </row>
    <row r="218" spans="1:10" s="135" customFormat="1">
      <c r="A218" s="291"/>
      <c r="B218" s="192"/>
      <c r="C218" s="192" t="s">
        <v>435</v>
      </c>
      <c r="D218" s="202" t="s">
        <v>436</v>
      </c>
      <c r="E218" s="198" t="s">
        <v>797</v>
      </c>
      <c r="F218" s="198" t="s">
        <v>124</v>
      </c>
      <c r="G218" s="195"/>
      <c r="H218" s="199"/>
      <c r="I218" s="196"/>
      <c r="J218" s="136"/>
    </row>
    <row r="219" spans="1:10" s="135" customFormat="1">
      <c r="A219" s="291"/>
      <c r="B219" s="192"/>
      <c r="C219" s="192" t="s">
        <v>420</v>
      </c>
      <c r="D219" s="202" t="s">
        <v>97</v>
      </c>
      <c r="E219" s="198" t="s">
        <v>798</v>
      </c>
      <c r="F219" s="198" t="s">
        <v>124</v>
      </c>
      <c r="G219" s="195"/>
      <c r="H219" s="199"/>
      <c r="I219" s="196"/>
      <c r="J219" s="136"/>
    </row>
    <row r="220" spans="1:10" s="135" customFormat="1">
      <c r="A220" s="291"/>
      <c r="B220" s="192"/>
      <c r="C220" s="192" t="s">
        <v>349</v>
      </c>
      <c r="D220" s="202" t="s">
        <v>1671</v>
      </c>
      <c r="E220" s="198" t="s">
        <v>798</v>
      </c>
      <c r="F220" s="198" t="s">
        <v>163</v>
      </c>
      <c r="G220" s="195"/>
      <c r="H220" s="199"/>
      <c r="I220" s="196"/>
      <c r="J220" s="136"/>
    </row>
    <row r="221" spans="1:10" s="135" customFormat="1">
      <c r="A221" s="291"/>
      <c r="B221" s="192"/>
      <c r="C221" s="192" t="s">
        <v>378</v>
      </c>
      <c r="D221" s="202" t="s">
        <v>1677</v>
      </c>
      <c r="E221" s="198" t="s">
        <v>798</v>
      </c>
      <c r="F221" s="198" t="s">
        <v>4</v>
      </c>
      <c r="G221" s="195"/>
      <c r="H221" s="199"/>
      <c r="I221" s="196"/>
      <c r="J221" s="136"/>
    </row>
    <row r="222" spans="1:10" s="135" customFormat="1">
      <c r="A222" s="291"/>
      <c r="B222" s="192"/>
      <c r="C222" s="192" t="s">
        <v>348</v>
      </c>
      <c r="D222" s="202" t="s">
        <v>17</v>
      </c>
      <c r="E222" s="198" t="s">
        <v>798</v>
      </c>
      <c r="F222" s="198" t="s">
        <v>18</v>
      </c>
      <c r="G222" s="195"/>
      <c r="H222" s="199"/>
      <c r="I222" s="196"/>
      <c r="J222" s="136"/>
    </row>
    <row r="223" spans="1:10" s="135" customFormat="1">
      <c r="A223" s="291"/>
      <c r="B223" s="192"/>
      <c r="C223" s="192" t="s">
        <v>887</v>
      </c>
      <c r="D223" s="202" t="s">
        <v>775</v>
      </c>
      <c r="E223" s="198" t="s">
        <v>798</v>
      </c>
      <c r="F223" s="198" t="s">
        <v>140</v>
      </c>
      <c r="G223" s="195"/>
      <c r="H223" s="199"/>
      <c r="I223" s="196"/>
      <c r="J223" s="136"/>
    </row>
    <row r="224" spans="1:10" s="135" customFormat="1">
      <c r="A224" s="292"/>
      <c r="B224" s="192"/>
      <c r="C224" s="192" t="s">
        <v>445</v>
      </c>
      <c r="D224" s="202" t="s">
        <v>446</v>
      </c>
      <c r="E224" s="198" t="s">
        <v>798</v>
      </c>
      <c r="F224" s="198" t="s">
        <v>15</v>
      </c>
      <c r="G224" s="195"/>
      <c r="H224" s="209"/>
      <c r="I224" s="196"/>
      <c r="J224" s="136"/>
    </row>
    <row r="225" spans="1:10" s="135" customFormat="1">
      <c r="A225" s="193"/>
      <c r="B225" s="192"/>
      <c r="C225" s="203"/>
      <c r="D225" s="202"/>
      <c r="E225" s="198"/>
      <c r="F225" s="198"/>
      <c r="G225" s="195"/>
      <c r="H225" s="209"/>
      <c r="I225" s="196"/>
      <c r="J225" s="136"/>
    </row>
    <row r="226" spans="1:10" s="135" customFormat="1">
      <c r="A226" s="193">
        <v>4</v>
      </c>
      <c r="B226" s="193" t="s">
        <v>1192</v>
      </c>
      <c r="C226" s="192"/>
      <c r="D226" s="150" t="s">
        <v>136</v>
      </c>
      <c r="E226" s="198"/>
      <c r="F226" s="198"/>
      <c r="G226" s="195"/>
      <c r="H226" s="199"/>
      <c r="I226" s="196"/>
      <c r="J226" s="136"/>
    </row>
    <row r="227" spans="1:10" s="135" customFormat="1">
      <c r="A227" s="193"/>
      <c r="B227" s="192"/>
      <c r="C227" s="192"/>
      <c r="D227" s="150"/>
      <c r="E227" s="198"/>
      <c r="F227" s="198"/>
      <c r="G227" s="195"/>
      <c r="H227" s="199"/>
      <c r="I227" s="196"/>
      <c r="J227" s="136"/>
    </row>
    <row r="228" spans="1:10" s="136" customFormat="1">
      <c r="A228" s="290">
        <v>4.0999999999999996</v>
      </c>
      <c r="B228" s="193" t="s">
        <v>1188</v>
      </c>
      <c r="C228" s="193"/>
      <c r="D228" s="150" t="s">
        <v>179</v>
      </c>
      <c r="E228" s="204"/>
      <c r="F228" s="204" t="s">
        <v>7</v>
      </c>
      <c r="G228" s="200"/>
      <c r="H228" s="199"/>
      <c r="I228" s="201"/>
    </row>
    <row r="229" spans="1:10" s="135" customFormat="1">
      <c r="A229" s="291"/>
      <c r="B229" s="192"/>
      <c r="C229" s="192" t="s">
        <v>780</v>
      </c>
      <c r="D229" s="202" t="s">
        <v>13</v>
      </c>
      <c r="E229" s="198" t="s">
        <v>798</v>
      </c>
      <c r="F229" s="198" t="s">
        <v>14</v>
      </c>
      <c r="G229" s="195"/>
      <c r="H229" s="199"/>
      <c r="I229" s="196"/>
      <c r="J229" s="136"/>
    </row>
    <row r="230" spans="1:10" s="135" customFormat="1">
      <c r="A230" s="291"/>
      <c r="B230" s="192"/>
      <c r="C230" s="192" t="s">
        <v>803</v>
      </c>
      <c r="D230" s="202" t="s">
        <v>896</v>
      </c>
      <c r="E230" s="198" t="s">
        <v>798</v>
      </c>
      <c r="F230" s="198" t="s">
        <v>248</v>
      </c>
      <c r="G230" s="195"/>
      <c r="H230" s="209"/>
      <c r="I230" s="196"/>
      <c r="J230" s="136"/>
    </row>
    <row r="231" spans="1:10" s="135" customFormat="1">
      <c r="A231" s="291"/>
      <c r="B231" s="192"/>
      <c r="C231" s="192" t="s">
        <v>294</v>
      </c>
      <c r="D231" s="202" t="s">
        <v>37</v>
      </c>
      <c r="E231" s="198" t="s">
        <v>798</v>
      </c>
      <c r="F231" s="198" t="s">
        <v>7</v>
      </c>
      <c r="G231" s="195"/>
      <c r="H231" s="199"/>
      <c r="I231" s="196"/>
      <c r="J231" s="136"/>
    </row>
    <row r="232" spans="1:10" s="135" customFormat="1">
      <c r="A232" s="291"/>
      <c r="B232" s="192"/>
      <c r="C232" s="192" t="s">
        <v>295</v>
      </c>
      <c r="D232" s="202" t="s">
        <v>296</v>
      </c>
      <c r="E232" s="198" t="s">
        <v>798</v>
      </c>
      <c r="F232" s="198" t="s">
        <v>7</v>
      </c>
      <c r="G232" s="195"/>
      <c r="H232" s="199"/>
      <c r="I232" s="196"/>
      <c r="J232" s="136"/>
    </row>
    <row r="233" spans="1:10" s="135" customFormat="1">
      <c r="A233" s="292"/>
      <c r="B233" s="192"/>
      <c r="C233" s="192" t="s">
        <v>445</v>
      </c>
      <c r="D233" s="202" t="s">
        <v>446</v>
      </c>
      <c r="E233" s="198" t="s">
        <v>798</v>
      </c>
      <c r="F233" s="198" t="s">
        <v>15</v>
      </c>
      <c r="G233" s="195"/>
      <c r="H233" s="209"/>
      <c r="I233" s="196"/>
      <c r="J233" s="136"/>
    </row>
    <row r="234" spans="1:10" s="135" customFormat="1">
      <c r="A234" s="193"/>
      <c r="B234" s="192"/>
      <c r="C234" s="192"/>
      <c r="D234" s="202"/>
      <c r="E234" s="198"/>
      <c r="F234" s="198"/>
      <c r="G234" s="195"/>
      <c r="H234" s="199"/>
      <c r="I234" s="196"/>
      <c r="J234" s="136"/>
    </row>
    <row r="235" spans="1:10" s="136" customFormat="1">
      <c r="A235" s="290">
        <v>4.2</v>
      </c>
      <c r="B235" s="193" t="s">
        <v>1189</v>
      </c>
      <c r="C235" s="193"/>
      <c r="D235" s="150" t="s">
        <v>1115</v>
      </c>
      <c r="E235" s="204"/>
      <c r="F235" s="204" t="s">
        <v>4</v>
      </c>
      <c r="G235" s="200"/>
      <c r="H235" s="199"/>
      <c r="I235" s="201"/>
    </row>
    <row r="236" spans="1:10" s="135" customFormat="1">
      <c r="A236" s="291"/>
      <c r="B236" s="192"/>
      <c r="C236" s="192" t="s">
        <v>780</v>
      </c>
      <c r="D236" s="202" t="s">
        <v>13</v>
      </c>
      <c r="E236" s="198" t="s">
        <v>798</v>
      </c>
      <c r="F236" s="198" t="s">
        <v>14</v>
      </c>
      <c r="G236" s="195"/>
      <c r="H236" s="199"/>
      <c r="I236" s="196"/>
      <c r="J236" s="136"/>
    </row>
    <row r="237" spans="1:10" s="135" customFormat="1">
      <c r="A237" s="291"/>
      <c r="B237" s="192"/>
      <c r="C237" s="192" t="s">
        <v>803</v>
      </c>
      <c r="D237" s="202" t="s">
        <v>896</v>
      </c>
      <c r="E237" s="198" t="s">
        <v>798</v>
      </c>
      <c r="F237" s="198" t="s">
        <v>248</v>
      </c>
      <c r="G237" s="195"/>
      <c r="H237" s="209"/>
      <c r="I237" s="196"/>
      <c r="J237" s="136"/>
    </row>
    <row r="238" spans="1:10" s="135" customFormat="1">
      <c r="A238" s="291"/>
      <c r="B238" s="192"/>
      <c r="C238" s="192" t="s">
        <v>419</v>
      </c>
      <c r="D238" s="202" t="s">
        <v>135</v>
      </c>
      <c r="E238" s="198" t="s">
        <v>798</v>
      </c>
      <c r="F238" s="198" t="s">
        <v>124</v>
      </c>
      <c r="G238" s="195"/>
      <c r="H238" s="199"/>
      <c r="I238" s="196"/>
      <c r="J238" s="136"/>
    </row>
    <row r="239" spans="1:10" s="135" customFormat="1">
      <c r="A239" s="291"/>
      <c r="B239" s="192"/>
      <c r="C239" s="192" t="s">
        <v>307</v>
      </c>
      <c r="D239" s="202" t="s">
        <v>246</v>
      </c>
      <c r="E239" s="198" t="s">
        <v>798</v>
      </c>
      <c r="F239" s="198" t="s">
        <v>137</v>
      </c>
      <c r="G239" s="195"/>
      <c r="H239" s="199"/>
      <c r="I239" s="196"/>
      <c r="J239" s="136"/>
    </row>
    <row r="240" spans="1:10" s="135" customFormat="1">
      <c r="A240" s="291"/>
      <c r="B240" s="192"/>
      <c r="C240" s="192" t="s">
        <v>342</v>
      </c>
      <c r="D240" s="202" t="s">
        <v>343</v>
      </c>
      <c r="E240" s="198" t="s">
        <v>798</v>
      </c>
      <c r="F240" s="198" t="s">
        <v>4</v>
      </c>
      <c r="G240" s="195"/>
      <c r="H240" s="199"/>
      <c r="I240" s="196"/>
      <c r="J240" s="136"/>
    </row>
    <row r="241" spans="1:10" s="135" customFormat="1">
      <c r="A241" s="291"/>
      <c r="B241" s="192"/>
      <c r="C241" s="192" t="s">
        <v>897</v>
      </c>
      <c r="D241" s="202" t="s">
        <v>138</v>
      </c>
      <c r="E241" s="198" t="s">
        <v>798</v>
      </c>
      <c r="F241" s="198" t="s">
        <v>124</v>
      </c>
      <c r="G241" s="195"/>
      <c r="H241" s="199"/>
      <c r="I241" s="196"/>
      <c r="J241" s="136"/>
    </row>
    <row r="242" spans="1:10" s="135" customFormat="1">
      <c r="A242" s="291"/>
      <c r="B242" s="192"/>
      <c r="C242" s="192" t="s">
        <v>294</v>
      </c>
      <c r="D242" s="202" t="s">
        <v>37</v>
      </c>
      <c r="E242" s="198" t="s">
        <v>798</v>
      </c>
      <c r="F242" s="198" t="s">
        <v>7</v>
      </c>
      <c r="G242" s="195"/>
      <c r="H242" s="199"/>
      <c r="I242" s="196"/>
      <c r="J242" s="136"/>
    </row>
    <row r="243" spans="1:10" s="135" customFormat="1">
      <c r="A243" s="292"/>
      <c r="B243" s="192"/>
      <c r="C243" s="192" t="s">
        <v>445</v>
      </c>
      <c r="D243" s="202" t="s">
        <v>446</v>
      </c>
      <c r="E243" s="198" t="s">
        <v>798</v>
      </c>
      <c r="F243" s="198" t="s">
        <v>15</v>
      </c>
      <c r="G243" s="195"/>
      <c r="H243" s="209"/>
      <c r="I243" s="196"/>
      <c r="J243" s="136"/>
    </row>
    <row r="244" spans="1:10" s="135" customFormat="1">
      <c r="A244" s="193"/>
      <c r="B244" s="192"/>
      <c r="C244" s="192"/>
      <c r="D244" s="202"/>
      <c r="E244" s="198"/>
      <c r="F244" s="198"/>
      <c r="G244" s="195"/>
      <c r="H244" s="199"/>
      <c r="I244" s="196"/>
      <c r="J244" s="136"/>
    </row>
    <row r="245" spans="1:10" s="136" customFormat="1">
      <c r="A245" s="290">
        <v>4.3</v>
      </c>
      <c r="B245" s="193" t="s">
        <v>1190</v>
      </c>
      <c r="C245" s="193"/>
      <c r="D245" s="150" t="s">
        <v>216</v>
      </c>
      <c r="E245" s="204"/>
      <c r="F245" s="204" t="s">
        <v>7</v>
      </c>
      <c r="G245" s="200"/>
      <c r="H245" s="199"/>
      <c r="I245" s="201"/>
    </row>
    <row r="246" spans="1:10" s="135" customFormat="1">
      <c r="A246" s="291"/>
      <c r="B246" s="192"/>
      <c r="C246" s="192" t="s">
        <v>780</v>
      </c>
      <c r="D246" s="202" t="s">
        <v>13</v>
      </c>
      <c r="E246" s="198" t="s">
        <v>798</v>
      </c>
      <c r="F246" s="198" t="s">
        <v>14</v>
      </c>
      <c r="G246" s="195"/>
      <c r="H246" s="199"/>
      <c r="I246" s="196"/>
      <c r="J246" s="136"/>
    </row>
    <row r="247" spans="1:10" s="135" customFormat="1">
      <c r="A247" s="291"/>
      <c r="B247" s="192"/>
      <c r="C247" s="192" t="s">
        <v>803</v>
      </c>
      <c r="D247" s="202" t="s">
        <v>896</v>
      </c>
      <c r="E247" s="198" t="s">
        <v>798</v>
      </c>
      <c r="F247" s="198" t="s">
        <v>248</v>
      </c>
      <c r="G247" s="195"/>
      <c r="H247" s="209"/>
      <c r="I247" s="196"/>
      <c r="J247" s="136"/>
    </row>
    <row r="248" spans="1:10" s="135" customFormat="1">
      <c r="A248" s="291"/>
      <c r="B248" s="192"/>
      <c r="C248" s="192" t="s">
        <v>297</v>
      </c>
      <c r="D248" s="202" t="s">
        <v>139</v>
      </c>
      <c r="E248" s="198" t="s">
        <v>798</v>
      </c>
      <c r="F248" s="198" t="s">
        <v>7</v>
      </c>
      <c r="G248" s="195"/>
      <c r="H248" s="199"/>
      <c r="I248" s="196"/>
      <c r="J248" s="136"/>
    </row>
    <row r="249" spans="1:10" s="135" customFormat="1">
      <c r="A249" s="291"/>
      <c r="B249" s="192"/>
      <c r="C249" s="192" t="s">
        <v>295</v>
      </c>
      <c r="D249" s="202" t="s">
        <v>296</v>
      </c>
      <c r="E249" s="198" t="s">
        <v>798</v>
      </c>
      <c r="F249" s="198" t="s">
        <v>7</v>
      </c>
      <c r="G249" s="195"/>
      <c r="H249" s="199"/>
      <c r="I249" s="196"/>
      <c r="J249" s="136"/>
    </row>
    <row r="250" spans="1:10" s="135" customFormat="1">
      <c r="A250" s="292"/>
      <c r="B250" s="192"/>
      <c r="C250" s="192" t="s">
        <v>445</v>
      </c>
      <c r="D250" s="202" t="s">
        <v>446</v>
      </c>
      <c r="E250" s="198" t="s">
        <v>798</v>
      </c>
      <c r="F250" s="198" t="s">
        <v>15</v>
      </c>
      <c r="G250" s="195"/>
      <c r="H250" s="209"/>
      <c r="I250" s="196"/>
      <c r="J250" s="136"/>
    </row>
    <row r="251" spans="1:10" s="135" customFormat="1">
      <c r="A251" s="193"/>
      <c r="B251" s="192"/>
      <c r="C251" s="192"/>
      <c r="D251" s="202"/>
      <c r="E251" s="198"/>
      <c r="F251" s="198"/>
      <c r="G251" s="195"/>
      <c r="H251" s="199"/>
      <c r="I251" s="196"/>
      <c r="J251" s="136"/>
    </row>
    <row r="252" spans="1:10" s="136" customFormat="1">
      <c r="A252" s="290">
        <v>4.4000000000000004</v>
      </c>
      <c r="B252" s="193" t="s">
        <v>1191</v>
      </c>
      <c r="C252" s="193"/>
      <c r="D252" s="150" t="s">
        <v>1116</v>
      </c>
      <c r="E252" s="204"/>
      <c r="F252" s="204" t="s">
        <v>7</v>
      </c>
      <c r="G252" s="200"/>
      <c r="H252" s="199"/>
      <c r="I252" s="201"/>
    </row>
    <row r="253" spans="1:10" s="135" customFormat="1">
      <c r="A253" s="291"/>
      <c r="B253" s="192"/>
      <c r="C253" s="192" t="s">
        <v>787</v>
      </c>
      <c r="D253" s="202" t="s">
        <v>35</v>
      </c>
      <c r="E253" s="198" t="s">
        <v>798</v>
      </c>
      <c r="F253" s="198" t="s">
        <v>14</v>
      </c>
      <c r="G253" s="195"/>
      <c r="H253" s="199"/>
      <c r="I253" s="196"/>
      <c r="J253" s="136"/>
    </row>
    <row r="254" spans="1:10" s="135" customFormat="1">
      <c r="A254" s="291"/>
      <c r="B254" s="192"/>
      <c r="C254" s="192" t="s">
        <v>783</v>
      </c>
      <c r="D254" s="202" t="s">
        <v>1669</v>
      </c>
      <c r="E254" s="198" t="s">
        <v>797</v>
      </c>
      <c r="F254" s="198" t="s">
        <v>1380</v>
      </c>
      <c r="G254" s="195"/>
      <c r="H254" s="199"/>
      <c r="I254" s="196"/>
      <c r="J254" s="136"/>
    </row>
    <row r="255" spans="1:10" s="135" customFormat="1">
      <c r="A255" s="291"/>
      <c r="B255" s="192"/>
      <c r="C255" s="192" t="s">
        <v>803</v>
      </c>
      <c r="D255" s="202" t="s">
        <v>896</v>
      </c>
      <c r="E255" s="198" t="s">
        <v>798</v>
      </c>
      <c r="F255" s="198" t="s">
        <v>248</v>
      </c>
      <c r="G255" s="195"/>
      <c r="H255" s="209"/>
      <c r="I255" s="196"/>
      <c r="J255" s="136"/>
    </row>
    <row r="256" spans="1:10" s="135" customFormat="1">
      <c r="A256" s="291"/>
      <c r="B256" s="192"/>
      <c r="C256" s="192" t="s">
        <v>425</v>
      </c>
      <c r="D256" s="202" t="s">
        <v>98</v>
      </c>
      <c r="E256" s="198" t="s">
        <v>798</v>
      </c>
      <c r="F256" s="198" t="s">
        <v>124</v>
      </c>
      <c r="G256" s="195"/>
      <c r="H256" s="199"/>
      <c r="I256" s="196"/>
      <c r="J256" s="136"/>
    </row>
    <row r="257" spans="1:10" s="135" customFormat="1">
      <c r="A257" s="291"/>
      <c r="B257" s="192"/>
      <c r="C257" s="192" t="s">
        <v>426</v>
      </c>
      <c r="D257" s="202" t="s">
        <v>99</v>
      </c>
      <c r="E257" s="198" t="s">
        <v>798</v>
      </c>
      <c r="F257" s="198" t="s">
        <v>124</v>
      </c>
      <c r="G257" s="195"/>
      <c r="H257" s="199"/>
      <c r="I257" s="196"/>
      <c r="J257" s="136"/>
    </row>
    <row r="258" spans="1:10" s="135" customFormat="1" ht="24">
      <c r="A258" s="291"/>
      <c r="B258" s="192"/>
      <c r="C258" s="192" t="s">
        <v>439</v>
      </c>
      <c r="D258" s="202" t="s">
        <v>440</v>
      </c>
      <c r="E258" s="198" t="s">
        <v>797</v>
      </c>
      <c r="F258" s="198" t="s">
        <v>124</v>
      </c>
      <c r="G258" s="195"/>
      <c r="H258" s="199"/>
      <c r="I258" s="196"/>
      <c r="J258" s="136"/>
    </row>
    <row r="259" spans="1:10" s="135" customFormat="1">
      <c r="A259" s="291"/>
      <c r="B259" s="192"/>
      <c r="C259" s="192" t="s">
        <v>414</v>
      </c>
      <c r="D259" s="202" t="s">
        <v>287</v>
      </c>
      <c r="E259" s="198" t="s">
        <v>798</v>
      </c>
      <c r="F259" s="198" t="s">
        <v>7</v>
      </c>
      <c r="G259" s="195"/>
      <c r="H259" s="199"/>
      <c r="I259" s="196"/>
      <c r="J259" s="136"/>
    </row>
    <row r="260" spans="1:10" s="135" customFormat="1">
      <c r="A260" s="291"/>
      <c r="B260" s="192"/>
      <c r="C260" s="192" t="s">
        <v>536</v>
      </c>
      <c r="D260" s="202" t="s">
        <v>288</v>
      </c>
      <c r="E260" s="198" t="s">
        <v>798</v>
      </c>
      <c r="F260" s="198" t="s">
        <v>140</v>
      </c>
      <c r="G260" s="195"/>
      <c r="H260" s="199"/>
      <c r="I260" s="196"/>
      <c r="J260" s="136"/>
    </row>
    <row r="261" spans="1:10" s="135" customFormat="1">
      <c r="A261" s="291"/>
      <c r="B261" s="192"/>
      <c r="C261" s="192" t="s">
        <v>535</v>
      </c>
      <c r="D261" s="202" t="s">
        <v>1341</v>
      </c>
      <c r="E261" s="198" t="s">
        <v>798</v>
      </c>
      <c r="F261" s="198" t="s">
        <v>140</v>
      </c>
      <c r="G261" s="195"/>
      <c r="H261" s="199"/>
      <c r="I261" s="196"/>
      <c r="J261" s="136"/>
    </row>
    <row r="262" spans="1:10" s="135" customFormat="1">
      <c r="A262" s="291"/>
      <c r="B262" s="192"/>
      <c r="C262" s="192" t="s">
        <v>410</v>
      </c>
      <c r="D262" s="202" t="s">
        <v>36</v>
      </c>
      <c r="E262" s="198" t="s">
        <v>798</v>
      </c>
      <c r="F262" s="198" t="s">
        <v>7</v>
      </c>
      <c r="G262" s="195"/>
      <c r="H262" s="199"/>
      <c r="I262" s="196"/>
      <c r="J262" s="136"/>
    </row>
    <row r="263" spans="1:10" s="135" customFormat="1">
      <c r="A263" s="292"/>
      <c r="B263" s="192"/>
      <c r="C263" s="192" t="s">
        <v>445</v>
      </c>
      <c r="D263" s="202" t="s">
        <v>446</v>
      </c>
      <c r="E263" s="198" t="s">
        <v>798</v>
      </c>
      <c r="F263" s="198" t="s">
        <v>15</v>
      </c>
      <c r="G263" s="195"/>
      <c r="H263" s="209"/>
      <c r="I263" s="196"/>
      <c r="J263" s="136"/>
    </row>
    <row r="264" spans="1:10" s="135" customFormat="1">
      <c r="A264" s="193"/>
      <c r="B264" s="192"/>
      <c r="C264" s="192"/>
      <c r="D264" s="202"/>
      <c r="E264" s="198"/>
      <c r="F264" s="198"/>
      <c r="G264" s="195"/>
      <c r="H264" s="199"/>
      <c r="I264" s="196"/>
      <c r="J264" s="136"/>
    </row>
    <row r="265" spans="1:10" s="135" customFormat="1">
      <c r="A265" s="290">
        <v>4.5</v>
      </c>
      <c r="B265" s="193" t="s">
        <v>1328</v>
      </c>
      <c r="C265" s="193"/>
      <c r="D265" s="150" t="s">
        <v>1330</v>
      </c>
      <c r="E265" s="204"/>
      <c r="F265" s="204" t="s">
        <v>7</v>
      </c>
      <c r="G265" s="200"/>
      <c r="H265" s="199"/>
      <c r="I265" s="201"/>
      <c r="J265" s="136"/>
    </row>
    <row r="266" spans="1:10" s="135" customFormat="1">
      <c r="A266" s="291"/>
      <c r="B266" s="192"/>
      <c r="C266" s="192" t="s">
        <v>787</v>
      </c>
      <c r="D266" s="202" t="s">
        <v>35</v>
      </c>
      <c r="E266" s="198" t="s">
        <v>798</v>
      </c>
      <c r="F266" s="198" t="s">
        <v>14</v>
      </c>
      <c r="G266" s="195"/>
      <c r="H266" s="199"/>
      <c r="I266" s="196"/>
      <c r="J266" s="136"/>
    </row>
    <row r="267" spans="1:10" s="135" customFormat="1">
      <c r="A267" s="291"/>
      <c r="B267" s="192"/>
      <c r="C267" s="192" t="s">
        <v>803</v>
      </c>
      <c r="D267" s="202" t="s">
        <v>896</v>
      </c>
      <c r="E267" s="198" t="s">
        <v>798</v>
      </c>
      <c r="F267" s="198" t="s">
        <v>248</v>
      </c>
      <c r="G267" s="195"/>
      <c r="H267" s="209"/>
      <c r="I267" s="196"/>
      <c r="J267" s="136"/>
    </row>
    <row r="268" spans="1:10" s="135" customFormat="1">
      <c r="A268" s="291"/>
      <c r="B268" s="192"/>
      <c r="C268" s="192" t="s">
        <v>425</v>
      </c>
      <c r="D268" s="202" t="s">
        <v>98</v>
      </c>
      <c r="E268" s="198" t="s">
        <v>798</v>
      </c>
      <c r="F268" s="198" t="s">
        <v>124</v>
      </c>
      <c r="G268" s="195"/>
      <c r="H268" s="199"/>
      <c r="I268" s="196"/>
      <c r="J268" s="136"/>
    </row>
    <row r="269" spans="1:10" s="135" customFormat="1">
      <c r="A269" s="291"/>
      <c r="B269" s="192"/>
      <c r="C269" s="192" t="s">
        <v>426</v>
      </c>
      <c r="D269" s="202" t="s">
        <v>99</v>
      </c>
      <c r="E269" s="198" t="s">
        <v>798</v>
      </c>
      <c r="F269" s="198" t="s">
        <v>124</v>
      </c>
      <c r="G269" s="195"/>
      <c r="H269" s="199"/>
      <c r="I269" s="196"/>
      <c r="J269" s="136"/>
    </row>
    <row r="270" spans="1:10" s="135" customFormat="1">
      <c r="A270" s="291"/>
      <c r="B270" s="192"/>
      <c r="C270" s="192" t="s">
        <v>435</v>
      </c>
      <c r="D270" s="202" t="s">
        <v>436</v>
      </c>
      <c r="E270" s="198" t="s">
        <v>797</v>
      </c>
      <c r="F270" s="198" t="s">
        <v>124</v>
      </c>
      <c r="G270" s="195"/>
      <c r="H270" s="199"/>
      <c r="I270" s="196"/>
      <c r="J270" s="136"/>
    </row>
    <row r="271" spans="1:10" s="135" customFormat="1">
      <c r="A271" s="291"/>
      <c r="B271" s="192"/>
      <c r="C271" s="192" t="s">
        <v>1329</v>
      </c>
      <c r="D271" s="202" t="s">
        <v>1331</v>
      </c>
      <c r="E271" s="198" t="s">
        <v>797</v>
      </c>
      <c r="F271" s="198" t="s">
        <v>4</v>
      </c>
      <c r="G271" s="195"/>
      <c r="H271" s="199"/>
      <c r="I271" s="196"/>
      <c r="J271" s="136"/>
    </row>
    <row r="272" spans="1:10" s="135" customFormat="1">
      <c r="A272" s="291"/>
      <c r="B272" s="192"/>
      <c r="C272" s="192" t="s">
        <v>536</v>
      </c>
      <c r="D272" s="202" t="s">
        <v>288</v>
      </c>
      <c r="E272" s="198" t="s">
        <v>798</v>
      </c>
      <c r="F272" s="198" t="s">
        <v>140</v>
      </c>
      <c r="G272" s="195"/>
      <c r="H272" s="199"/>
      <c r="I272" s="196"/>
      <c r="J272" s="136"/>
    </row>
    <row r="273" spans="1:10" s="135" customFormat="1">
      <c r="A273" s="291"/>
      <c r="B273" s="192"/>
      <c r="C273" s="192" t="s">
        <v>535</v>
      </c>
      <c r="D273" s="202" t="s">
        <v>1341</v>
      </c>
      <c r="E273" s="198" t="s">
        <v>798</v>
      </c>
      <c r="F273" s="198" t="s">
        <v>140</v>
      </c>
      <c r="G273" s="195"/>
      <c r="H273" s="199"/>
      <c r="I273" s="196"/>
      <c r="J273" s="136"/>
    </row>
    <row r="274" spans="1:10" s="135" customFormat="1">
      <c r="A274" s="291"/>
      <c r="B274" s="192"/>
      <c r="C274" s="192" t="s">
        <v>410</v>
      </c>
      <c r="D274" s="202" t="s">
        <v>36</v>
      </c>
      <c r="E274" s="198" t="s">
        <v>798</v>
      </c>
      <c r="F274" s="198" t="s">
        <v>7</v>
      </c>
      <c r="G274" s="195"/>
      <c r="H274" s="199"/>
      <c r="I274" s="196"/>
      <c r="J274" s="136"/>
    </row>
    <row r="275" spans="1:10" s="135" customFormat="1">
      <c r="A275" s="292"/>
      <c r="B275" s="192"/>
      <c r="C275" s="192" t="s">
        <v>445</v>
      </c>
      <c r="D275" s="202" t="s">
        <v>446</v>
      </c>
      <c r="E275" s="198" t="s">
        <v>798</v>
      </c>
      <c r="F275" s="198" t="s">
        <v>15</v>
      </c>
      <c r="G275" s="195"/>
      <c r="H275" s="209"/>
      <c r="I275" s="196"/>
      <c r="J275" s="136"/>
    </row>
    <row r="276" spans="1:10" s="135" customFormat="1">
      <c r="A276" s="193"/>
      <c r="B276" s="192"/>
      <c r="C276" s="192"/>
      <c r="D276" s="202"/>
      <c r="E276" s="198"/>
      <c r="F276" s="198"/>
      <c r="G276" s="195"/>
      <c r="H276" s="209"/>
      <c r="I276" s="196"/>
      <c r="J276" s="136"/>
    </row>
    <row r="277" spans="1:10" s="135" customFormat="1">
      <c r="A277" s="290">
        <v>4.5999999999999996</v>
      </c>
      <c r="B277" s="193" t="s">
        <v>1415</v>
      </c>
      <c r="C277" s="193"/>
      <c r="D277" s="150" t="s">
        <v>1412</v>
      </c>
      <c r="E277" s="204"/>
      <c r="F277" s="204" t="s">
        <v>4</v>
      </c>
      <c r="G277" s="200"/>
      <c r="H277" s="199"/>
      <c r="I277" s="201"/>
      <c r="J277" s="136"/>
    </row>
    <row r="278" spans="1:10" s="135" customFormat="1">
      <c r="A278" s="291"/>
      <c r="B278" s="192"/>
      <c r="C278" s="192" t="s">
        <v>780</v>
      </c>
      <c r="D278" s="202" t="s">
        <v>13</v>
      </c>
      <c r="E278" s="198" t="s">
        <v>798</v>
      </c>
      <c r="F278" s="198" t="s">
        <v>14</v>
      </c>
      <c r="G278" s="195"/>
      <c r="H278" s="199"/>
      <c r="I278" s="196"/>
      <c r="J278" s="136"/>
    </row>
    <row r="279" spans="1:10" s="135" customFormat="1">
      <c r="A279" s="291"/>
      <c r="B279" s="192"/>
      <c r="C279" s="192" t="s">
        <v>803</v>
      </c>
      <c r="D279" s="202" t="s">
        <v>896</v>
      </c>
      <c r="E279" s="198" t="s">
        <v>798</v>
      </c>
      <c r="F279" s="198" t="s">
        <v>248</v>
      </c>
      <c r="G279" s="195"/>
      <c r="H279" s="209"/>
      <c r="I279" s="196"/>
      <c r="J279" s="136"/>
    </row>
    <row r="280" spans="1:10" s="135" customFormat="1">
      <c r="A280" s="291"/>
      <c r="B280" s="192"/>
      <c r="C280" s="192" t="s">
        <v>419</v>
      </c>
      <c r="D280" s="202" t="s">
        <v>135</v>
      </c>
      <c r="E280" s="198" t="s">
        <v>798</v>
      </c>
      <c r="F280" s="198" t="s">
        <v>124</v>
      </c>
      <c r="G280" s="195"/>
      <c r="H280" s="199"/>
      <c r="I280" s="196"/>
      <c r="J280" s="136"/>
    </row>
    <row r="281" spans="1:10" s="135" customFormat="1">
      <c r="A281" s="291"/>
      <c r="B281" s="192"/>
      <c r="C281" s="192" t="s">
        <v>307</v>
      </c>
      <c r="D281" s="202" t="s">
        <v>246</v>
      </c>
      <c r="E281" s="198" t="s">
        <v>798</v>
      </c>
      <c r="F281" s="198" t="s">
        <v>137</v>
      </c>
      <c r="G281" s="195"/>
      <c r="H281" s="199"/>
      <c r="I281" s="196"/>
      <c r="J281" s="136"/>
    </row>
    <row r="282" spans="1:10" s="135" customFormat="1">
      <c r="A282" s="291"/>
      <c r="B282" s="192"/>
      <c r="C282" s="192" t="s">
        <v>342</v>
      </c>
      <c r="D282" s="202" t="s">
        <v>343</v>
      </c>
      <c r="E282" s="198" t="s">
        <v>798</v>
      </c>
      <c r="F282" s="198" t="s">
        <v>4</v>
      </c>
      <c r="G282" s="195"/>
      <c r="H282" s="199"/>
      <c r="I282" s="196"/>
      <c r="J282" s="136"/>
    </row>
    <row r="283" spans="1:10" s="135" customFormat="1">
      <c r="A283" s="291"/>
      <c r="B283" s="192"/>
      <c r="C283" s="192" t="s">
        <v>897</v>
      </c>
      <c r="D283" s="202" t="s">
        <v>138</v>
      </c>
      <c r="E283" s="198" t="s">
        <v>798</v>
      </c>
      <c r="F283" s="198" t="s">
        <v>124</v>
      </c>
      <c r="G283" s="195"/>
      <c r="H283" s="199"/>
      <c r="I283" s="196"/>
      <c r="J283" s="136"/>
    </row>
    <row r="284" spans="1:10" s="135" customFormat="1">
      <c r="A284" s="291"/>
      <c r="B284" s="192"/>
      <c r="C284" s="212" t="s">
        <v>1413</v>
      </c>
      <c r="D284" s="202" t="s">
        <v>1414</v>
      </c>
      <c r="E284" s="198" t="s">
        <v>798</v>
      </c>
      <c r="F284" s="198" t="s">
        <v>7</v>
      </c>
      <c r="G284" s="195"/>
      <c r="H284" s="199"/>
      <c r="I284" s="196"/>
      <c r="J284" s="136"/>
    </row>
    <row r="285" spans="1:10" s="135" customFormat="1">
      <c r="A285" s="292"/>
      <c r="B285" s="192"/>
      <c r="C285" s="192" t="s">
        <v>445</v>
      </c>
      <c r="D285" s="202" t="s">
        <v>446</v>
      </c>
      <c r="E285" s="198" t="s">
        <v>798</v>
      </c>
      <c r="F285" s="198" t="s">
        <v>15</v>
      </c>
      <c r="G285" s="195"/>
      <c r="H285" s="209"/>
      <c r="I285" s="196"/>
      <c r="J285" s="136"/>
    </row>
    <row r="286" spans="1:10" s="135" customFormat="1">
      <c r="A286" s="193"/>
      <c r="B286" s="192"/>
      <c r="C286" s="192"/>
      <c r="D286" s="202"/>
      <c r="E286" s="198"/>
      <c r="F286" s="198"/>
      <c r="G286" s="195"/>
      <c r="H286" s="199"/>
      <c r="I286" s="196"/>
      <c r="J286" s="136"/>
    </row>
    <row r="287" spans="1:10" s="136" customFormat="1">
      <c r="A287" s="193">
        <v>5</v>
      </c>
      <c r="B287" s="193" t="s">
        <v>1332</v>
      </c>
      <c r="C287" s="193"/>
      <c r="D287" s="150" t="s">
        <v>1232</v>
      </c>
      <c r="E287" s="204"/>
      <c r="F287" s="204"/>
      <c r="G287" s="200"/>
      <c r="H287" s="199"/>
      <c r="I287" s="201"/>
    </row>
    <row r="288" spans="1:10" s="135" customFormat="1">
      <c r="A288" s="193"/>
      <c r="B288" s="192"/>
      <c r="C288" s="192"/>
      <c r="D288" s="202"/>
      <c r="E288" s="198"/>
      <c r="F288" s="198"/>
      <c r="G288" s="195"/>
      <c r="H288" s="199"/>
      <c r="I288" s="196"/>
      <c r="J288" s="136"/>
    </row>
    <row r="289" spans="1:10" s="136" customFormat="1" ht="49.5" customHeight="1">
      <c r="A289" s="290">
        <v>5.0999999999999996</v>
      </c>
      <c r="B289" s="193" t="s">
        <v>1231</v>
      </c>
      <c r="C289" s="193"/>
      <c r="D289" s="150" t="s">
        <v>1433</v>
      </c>
      <c r="E289" s="204"/>
      <c r="F289" s="204" t="s">
        <v>831</v>
      </c>
      <c r="G289" s="200"/>
      <c r="H289" s="199"/>
      <c r="I289" s="201"/>
    </row>
    <row r="290" spans="1:10" s="135" customFormat="1">
      <c r="A290" s="291"/>
      <c r="B290" s="192"/>
      <c r="C290" s="192" t="s">
        <v>780</v>
      </c>
      <c r="D290" s="202" t="s">
        <v>13</v>
      </c>
      <c r="E290" s="198" t="s">
        <v>798</v>
      </c>
      <c r="F290" s="198" t="s">
        <v>14</v>
      </c>
      <c r="G290" s="195"/>
      <c r="H290" s="199"/>
      <c r="I290" s="196"/>
      <c r="J290" s="136"/>
    </row>
    <row r="291" spans="1:10" s="135" customFormat="1">
      <c r="A291" s="291"/>
      <c r="B291" s="192"/>
      <c r="C291" s="192" t="s">
        <v>803</v>
      </c>
      <c r="D291" s="202" t="s">
        <v>896</v>
      </c>
      <c r="E291" s="198" t="s">
        <v>798</v>
      </c>
      <c r="F291" s="198" t="s">
        <v>248</v>
      </c>
      <c r="G291" s="195"/>
      <c r="H291" s="209"/>
      <c r="I291" s="196"/>
      <c r="J291" s="136"/>
    </row>
    <row r="292" spans="1:10" s="135" customFormat="1">
      <c r="A292" s="291"/>
      <c r="B292" s="192"/>
      <c r="C292" s="192" t="s">
        <v>450</v>
      </c>
      <c r="D292" s="202" t="s">
        <v>451</v>
      </c>
      <c r="E292" s="198" t="s">
        <v>798</v>
      </c>
      <c r="F292" s="198" t="s">
        <v>4</v>
      </c>
      <c r="G292" s="195"/>
      <c r="H292" s="199"/>
      <c r="I292" s="196"/>
      <c r="J292" s="136"/>
    </row>
    <row r="293" spans="1:10" s="135" customFormat="1">
      <c r="A293" s="291"/>
      <c r="B293" s="192"/>
      <c r="C293" s="192" t="s">
        <v>420</v>
      </c>
      <c r="D293" s="202" t="s">
        <v>97</v>
      </c>
      <c r="E293" s="198" t="s">
        <v>798</v>
      </c>
      <c r="F293" s="198" t="s">
        <v>124</v>
      </c>
      <c r="G293" s="195"/>
      <c r="H293" s="199"/>
      <c r="I293" s="196"/>
      <c r="J293" s="136"/>
    </row>
    <row r="294" spans="1:10" s="135" customFormat="1">
      <c r="A294" s="291"/>
      <c r="B294" s="192"/>
      <c r="C294" s="192" t="s">
        <v>1379</v>
      </c>
      <c r="D294" s="202" t="s">
        <v>285</v>
      </c>
      <c r="E294" s="198" t="s">
        <v>798</v>
      </c>
      <c r="F294" s="198" t="s">
        <v>7</v>
      </c>
      <c r="G294" s="195"/>
      <c r="H294" s="199"/>
      <c r="I294" s="196"/>
      <c r="J294" s="136"/>
    </row>
    <row r="295" spans="1:10" s="135" customFormat="1">
      <c r="A295" s="291"/>
      <c r="B295" s="192"/>
      <c r="C295" s="192" t="s">
        <v>458</v>
      </c>
      <c r="D295" s="202" t="s">
        <v>128</v>
      </c>
      <c r="E295" s="198" t="s">
        <v>798</v>
      </c>
      <c r="F295" s="198" t="s">
        <v>8</v>
      </c>
      <c r="G295" s="195"/>
      <c r="H295" s="199"/>
      <c r="I295" s="196"/>
      <c r="J295" s="136"/>
    </row>
    <row r="296" spans="1:10" s="135" customFormat="1">
      <c r="A296" s="292"/>
      <c r="B296" s="192"/>
      <c r="C296" s="192" t="s">
        <v>445</v>
      </c>
      <c r="D296" s="202" t="s">
        <v>446</v>
      </c>
      <c r="E296" s="198" t="s">
        <v>798</v>
      </c>
      <c r="F296" s="198" t="s">
        <v>15</v>
      </c>
      <c r="G296" s="195"/>
      <c r="H296" s="209"/>
      <c r="I296" s="196"/>
      <c r="J296" s="136"/>
    </row>
    <row r="297" spans="1:10" s="135" customFormat="1">
      <c r="A297" s="193"/>
      <c r="B297" s="192"/>
      <c r="C297" s="192"/>
      <c r="D297" s="202"/>
      <c r="E297" s="198"/>
      <c r="F297" s="198"/>
      <c r="G297" s="195"/>
      <c r="H297" s="199"/>
      <c r="I297" s="196"/>
      <c r="J297" s="136"/>
    </row>
    <row r="298" spans="1:10" s="136" customFormat="1" ht="47.25" customHeight="1">
      <c r="A298" s="290">
        <v>5.2</v>
      </c>
      <c r="B298" s="193" t="s">
        <v>1233</v>
      </c>
      <c r="C298" s="193"/>
      <c r="D298" s="150" t="s">
        <v>1235</v>
      </c>
      <c r="E298" s="204"/>
      <c r="F298" s="204" t="s">
        <v>4</v>
      </c>
      <c r="G298" s="200"/>
      <c r="H298" s="199"/>
      <c r="I298" s="201"/>
    </row>
    <row r="299" spans="1:10" s="136" customFormat="1">
      <c r="A299" s="291"/>
      <c r="B299" s="193"/>
      <c r="C299" s="192" t="s">
        <v>782</v>
      </c>
      <c r="D299" s="202" t="s">
        <v>125</v>
      </c>
      <c r="E299" s="198" t="s">
        <v>798</v>
      </c>
      <c r="F299" s="198" t="s">
        <v>14</v>
      </c>
      <c r="G299" s="195"/>
      <c r="H299" s="199"/>
      <c r="I299" s="196"/>
    </row>
    <row r="300" spans="1:10" s="135" customFormat="1">
      <c r="A300" s="291"/>
      <c r="B300" s="192"/>
      <c r="C300" s="192" t="s">
        <v>783</v>
      </c>
      <c r="D300" s="202" t="s">
        <v>1669</v>
      </c>
      <c r="E300" s="198" t="s">
        <v>797</v>
      </c>
      <c r="F300" s="198" t="s">
        <v>1380</v>
      </c>
      <c r="G300" s="195"/>
      <c r="H300" s="199"/>
      <c r="I300" s="196"/>
      <c r="J300" s="136"/>
    </row>
    <row r="301" spans="1:10" s="135" customFormat="1">
      <c r="A301" s="291"/>
      <c r="B301" s="192"/>
      <c r="C301" s="192" t="s">
        <v>803</v>
      </c>
      <c r="D301" s="202" t="s">
        <v>896</v>
      </c>
      <c r="E301" s="198" t="s">
        <v>798</v>
      </c>
      <c r="F301" s="198" t="s">
        <v>248</v>
      </c>
      <c r="G301" s="195"/>
      <c r="H301" s="209"/>
      <c r="I301" s="196"/>
      <c r="J301" s="136"/>
    </row>
    <row r="302" spans="1:10" s="135" customFormat="1">
      <c r="A302" s="291"/>
      <c r="B302" s="192"/>
      <c r="C302" s="192" t="s">
        <v>459</v>
      </c>
      <c r="D302" s="202" t="s">
        <v>180</v>
      </c>
      <c r="E302" s="198" t="s">
        <v>798</v>
      </c>
      <c r="F302" s="198" t="s">
        <v>8</v>
      </c>
      <c r="G302" s="195"/>
      <c r="H302" s="199"/>
      <c r="I302" s="196"/>
      <c r="J302" s="136"/>
    </row>
    <row r="303" spans="1:10" s="135" customFormat="1">
      <c r="A303" s="291"/>
      <c r="B303" s="192"/>
      <c r="C303" s="192" t="s">
        <v>452</v>
      </c>
      <c r="D303" s="202" t="s">
        <v>453</v>
      </c>
      <c r="E303" s="198" t="s">
        <v>798</v>
      </c>
      <c r="F303" s="198" t="s">
        <v>4</v>
      </c>
      <c r="G303" s="195"/>
      <c r="H303" s="199"/>
      <c r="I303" s="196"/>
      <c r="J303" s="136"/>
    </row>
    <row r="304" spans="1:10" s="135" customFormat="1">
      <c r="A304" s="291"/>
      <c r="B304" s="192"/>
      <c r="C304" s="192" t="s">
        <v>431</v>
      </c>
      <c r="D304" s="202" t="s">
        <v>432</v>
      </c>
      <c r="E304" s="198" t="s">
        <v>797</v>
      </c>
      <c r="F304" s="198" t="s">
        <v>124</v>
      </c>
      <c r="G304" s="195"/>
      <c r="H304" s="199"/>
      <c r="I304" s="196"/>
      <c r="J304" s="136"/>
    </row>
    <row r="305" spans="1:10" s="135" customFormat="1">
      <c r="A305" s="292"/>
      <c r="B305" s="192"/>
      <c r="C305" s="192" t="s">
        <v>445</v>
      </c>
      <c r="D305" s="202" t="s">
        <v>446</v>
      </c>
      <c r="E305" s="198" t="s">
        <v>798</v>
      </c>
      <c r="F305" s="198" t="s">
        <v>15</v>
      </c>
      <c r="G305" s="195"/>
      <c r="H305" s="209"/>
      <c r="I305" s="196"/>
      <c r="J305" s="136"/>
    </row>
    <row r="306" spans="1:10">
      <c r="A306" s="204"/>
      <c r="B306" s="204"/>
      <c r="C306" s="198"/>
      <c r="D306" s="202"/>
      <c r="E306" s="198"/>
      <c r="F306" s="198"/>
      <c r="G306" s="205"/>
      <c r="H306" s="199"/>
      <c r="I306" s="202"/>
    </row>
    <row r="307" spans="1:10" ht="24">
      <c r="A307" s="277">
        <v>5.3</v>
      </c>
      <c r="B307" s="193" t="s">
        <v>1234</v>
      </c>
      <c r="C307" s="193"/>
      <c r="D307" s="150" t="s">
        <v>1208</v>
      </c>
      <c r="E307" s="204"/>
      <c r="F307" s="204" t="s">
        <v>163</v>
      </c>
      <c r="G307" s="207"/>
      <c r="H307" s="199"/>
      <c r="I307" s="215"/>
    </row>
    <row r="308" spans="1:10">
      <c r="A308" s="278"/>
      <c r="B308" s="198"/>
      <c r="C308" s="192" t="s">
        <v>788</v>
      </c>
      <c r="D308" s="202" t="s">
        <v>94</v>
      </c>
      <c r="E308" s="198" t="s">
        <v>798</v>
      </c>
      <c r="F308" s="198" t="s">
        <v>14</v>
      </c>
      <c r="G308" s="205"/>
      <c r="H308" s="199"/>
      <c r="I308" s="216"/>
    </row>
    <row r="309" spans="1:10">
      <c r="A309" s="278"/>
      <c r="B309" s="198"/>
      <c r="C309" s="192" t="s">
        <v>783</v>
      </c>
      <c r="D309" s="202" t="s">
        <v>1669</v>
      </c>
      <c r="E309" s="198" t="s">
        <v>797</v>
      </c>
      <c r="F309" s="198" t="s">
        <v>1380</v>
      </c>
      <c r="G309" s="205"/>
      <c r="H309" s="199"/>
      <c r="I309" s="216"/>
    </row>
    <row r="310" spans="1:10">
      <c r="A310" s="278"/>
      <c r="B310" s="198"/>
      <c r="C310" s="192" t="s">
        <v>803</v>
      </c>
      <c r="D310" s="202" t="s">
        <v>896</v>
      </c>
      <c r="E310" s="198" t="s">
        <v>798</v>
      </c>
      <c r="F310" s="198" t="s">
        <v>248</v>
      </c>
      <c r="G310" s="195"/>
      <c r="H310" s="209"/>
      <c r="I310" s="216"/>
    </row>
    <row r="311" spans="1:10">
      <c r="A311" s="278"/>
      <c r="B311" s="198"/>
      <c r="C311" s="192" t="s">
        <v>435</v>
      </c>
      <c r="D311" s="202" t="s">
        <v>436</v>
      </c>
      <c r="E311" s="198" t="s">
        <v>797</v>
      </c>
      <c r="F311" s="198" t="s">
        <v>124</v>
      </c>
      <c r="G311" s="205"/>
      <c r="H311" s="199"/>
      <c r="I311" s="216"/>
    </row>
    <row r="312" spans="1:10">
      <c r="A312" s="278"/>
      <c r="B312" s="198"/>
      <c r="C312" s="192" t="s">
        <v>460</v>
      </c>
      <c r="D312" s="202" t="s">
        <v>461</v>
      </c>
      <c r="E312" s="198" t="s">
        <v>798</v>
      </c>
      <c r="F312" s="198" t="s">
        <v>462</v>
      </c>
      <c r="G312" s="205"/>
      <c r="H312" s="199"/>
      <c r="I312" s="216"/>
    </row>
    <row r="313" spans="1:10">
      <c r="A313" s="278"/>
      <c r="B313" s="198"/>
      <c r="C313" s="192" t="s">
        <v>891</v>
      </c>
      <c r="D313" s="202" t="s">
        <v>743</v>
      </c>
      <c r="E313" s="198" t="s">
        <v>798</v>
      </c>
      <c r="F313" s="198" t="s">
        <v>4</v>
      </c>
      <c r="G313" s="205"/>
      <c r="H313" s="199"/>
      <c r="I313" s="216"/>
    </row>
    <row r="314" spans="1:10">
      <c r="A314" s="278"/>
      <c r="B314" s="198"/>
      <c r="C314" s="192" t="s">
        <v>882</v>
      </c>
      <c r="D314" s="202" t="s">
        <v>742</v>
      </c>
      <c r="E314" s="198" t="s">
        <v>798</v>
      </c>
      <c r="F314" s="198" t="s">
        <v>4</v>
      </c>
      <c r="G314" s="205"/>
      <c r="H314" s="199"/>
      <c r="I314" s="216"/>
    </row>
    <row r="315" spans="1:10">
      <c r="A315" s="278"/>
      <c r="B315" s="198"/>
      <c r="C315" s="192" t="s">
        <v>470</v>
      </c>
      <c r="D315" s="202" t="s">
        <v>38</v>
      </c>
      <c r="E315" s="198" t="s">
        <v>798</v>
      </c>
      <c r="F315" s="198" t="s">
        <v>4</v>
      </c>
      <c r="G315" s="205"/>
      <c r="H315" s="199"/>
      <c r="I315" s="216"/>
    </row>
    <row r="316" spans="1:10">
      <c r="A316" s="278"/>
      <c r="B316" s="198"/>
      <c r="C316" s="192" t="s">
        <v>471</v>
      </c>
      <c r="D316" s="202" t="s">
        <v>39</v>
      </c>
      <c r="E316" s="198" t="s">
        <v>798</v>
      </c>
      <c r="F316" s="198" t="s">
        <v>4</v>
      </c>
      <c r="G316" s="205"/>
      <c r="H316" s="199"/>
      <c r="I316" s="216"/>
    </row>
    <row r="317" spans="1:10">
      <c r="A317" s="278"/>
      <c r="B317" s="198"/>
      <c r="C317" s="192" t="s">
        <v>472</v>
      </c>
      <c r="D317" s="202" t="s">
        <v>40</v>
      </c>
      <c r="E317" s="198" t="s">
        <v>798</v>
      </c>
      <c r="F317" s="198" t="s">
        <v>4</v>
      </c>
      <c r="G317" s="205"/>
      <c r="H317" s="199"/>
      <c r="I317" s="216"/>
    </row>
    <row r="318" spans="1:10">
      <c r="A318" s="278"/>
      <c r="B318" s="198"/>
      <c r="C318" s="192" t="s">
        <v>368</v>
      </c>
      <c r="D318" s="202" t="s">
        <v>373</v>
      </c>
      <c r="E318" s="198" t="s">
        <v>798</v>
      </c>
      <c r="F318" s="198" t="s">
        <v>185</v>
      </c>
      <c r="G318" s="205"/>
      <c r="H318" s="199"/>
      <c r="I318" s="216"/>
    </row>
    <row r="319" spans="1:10">
      <c r="A319" s="278"/>
      <c r="B319" s="198"/>
      <c r="C319" s="192" t="s">
        <v>475</v>
      </c>
      <c r="D319" s="202" t="s">
        <v>476</v>
      </c>
      <c r="E319" s="198" t="s">
        <v>798</v>
      </c>
      <c r="F319" s="198" t="s">
        <v>477</v>
      </c>
      <c r="G319" s="205"/>
      <c r="H319" s="199"/>
      <c r="I319" s="216"/>
    </row>
    <row r="320" spans="1:10">
      <c r="A320" s="278"/>
      <c r="B320" s="198"/>
      <c r="C320" s="192" t="s">
        <v>346</v>
      </c>
      <c r="D320" s="202" t="s">
        <v>46</v>
      </c>
      <c r="E320" s="198" t="s">
        <v>798</v>
      </c>
      <c r="F320" s="198" t="s">
        <v>4</v>
      </c>
      <c r="G320" s="205"/>
      <c r="H320" s="199"/>
      <c r="I320" s="216"/>
    </row>
    <row r="321" spans="1:9">
      <c r="A321" s="278"/>
      <c r="B321" s="198"/>
      <c r="C321" s="192" t="s">
        <v>523</v>
      </c>
      <c r="D321" s="202" t="s">
        <v>186</v>
      </c>
      <c r="E321" s="198" t="s">
        <v>798</v>
      </c>
      <c r="F321" s="198" t="s">
        <v>140</v>
      </c>
      <c r="G321" s="205"/>
      <c r="H321" s="199"/>
      <c r="I321" s="216"/>
    </row>
    <row r="322" spans="1:9">
      <c r="A322" s="278"/>
      <c r="B322" s="198"/>
      <c r="C322" s="192" t="s">
        <v>902</v>
      </c>
      <c r="D322" s="202" t="s">
        <v>744</v>
      </c>
      <c r="E322" s="198" t="s">
        <v>798</v>
      </c>
      <c r="F322" s="198" t="s">
        <v>140</v>
      </c>
      <c r="G322" s="205"/>
      <c r="H322" s="199"/>
      <c r="I322" s="216"/>
    </row>
    <row r="323" spans="1:9">
      <c r="A323" s="278"/>
      <c r="B323" s="198"/>
      <c r="C323" s="192" t="s">
        <v>311</v>
      </c>
      <c r="D323" s="202" t="s">
        <v>312</v>
      </c>
      <c r="E323" s="198" t="s">
        <v>798</v>
      </c>
      <c r="F323" s="198" t="s">
        <v>7</v>
      </c>
      <c r="G323" s="205"/>
      <c r="H323" s="199"/>
      <c r="I323" s="216"/>
    </row>
    <row r="324" spans="1:9">
      <c r="A324" s="278"/>
      <c r="B324" s="198"/>
      <c r="C324" s="192" t="s">
        <v>445</v>
      </c>
      <c r="D324" s="202" t="s">
        <v>446</v>
      </c>
      <c r="E324" s="198" t="s">
        <v>798</v>
      </c>
      <c r="F324" s="198" t="s">
        <v>15</v>
      </c>
      <c r="G324" s="205"/>
      <c r="H324" s="209"/>
      <c r="I324" s="216"/>
    </row>
    <row r="325" spans="1:9">
      <c r="A325" s="279"/>
      <c r="B325" s="198"/>
      <c r="C325" s="192"/>
      <c r="D325" s="202"/>
      <c r="E325" s="198"/>
      <c r="F325" s="198"/>
      <c r="G325" s="205"/>
      <c r="H325" s="199"/>
      <c r="I325" s="216"/>
    </row>
    <row r="326" spans="1:9">
      <c r="A326" s="204">
        <v>6</v>
      </c>
      <c r="B326" s="204" t="s">
        <v>1123</v>
      </c>
      <c r="C326" s="198"/>
      <c r="D326" s="150" t="s">
        <v>1356</v>
      </c>
      <c r="E326" s="198"/>
      <c r="F326" s="204"/>
      <c r="G326" s="207"/>
      <c r="H326" s="199"/>
      <c r="I326" s="150"/>
    </row>
    <row r="327" spans="1:9">
      <c r="A327" s="204"/>
      <c r="B327" s="204"/>
      <c r="C327" s="198"/>
      <c r="D327" s="150" t="s">
        <v>813</v>
      </c>
      <c r="E327" s="198"/>
      <c r="F327" s="204"/>
      <c r="G327" s="207"/>
      <c r="H327" s="199"/>
      <c r="I327" s="150"/>
    </row>
    <row r="328" spans="1:9">
      <c r="A328" s="204"/>
      <c r="B328" s="204"/>
      <c r="C328" s="198"/>
      <c r="D328" s="150"/>
      <c r="E328" s="198"/>
      <c r="F328" s="204"/>
      <c r="G328" s="207"/>
      <c r="H328" s="199"/>
      <c r="I328" s="150"/>
    </row>
    <row r="329" spans="1:9" ht="24">
      <c r="A329" s="277">
        <v>6.1</v>
      </c>
      <c r="B329" s="204" t="s">
        <v>1124</v>
      </c>
      <c r="C329" s="198"/>
      <c r="D329" s="217" t="s">
        <v>814</v>
      </c>
      <c r="E329" s="198"/>
      <c r="F329" s="204" t="s">
        <v>4</v>
      </c>
      <c r="G329" s="207"/>
      <c r="H329" s="199"/>
      <c r="I329" s="215"/>
    </row>
    <row r="330" spans="1:9">
      <c r="A330" s="278"/>
      <c r="B330" s="204"/>
      <c r="C330" s="198" t="s">
        <v>784</v>
      </c>
      <c r="D330" s="202" t="s">
        <v>23</v>
      </c>
      <c r="E330" s="198" t="s">
        <v>798</v>
      </c>
      <c r="F330" s="198" t="s">
        <v>14</v>
      </c>
      <c r="G330" s="205"/>
      <c r="H330" s="199"/>
      <c r="I330" s="216"/>
    </row>
    <row r="331" spans="1:9">
      <c r="A331" s="278"/>
      <c r="B331" s="204"/>
      <c r="C331" s="192" t="s">
        <v>803</v>
      </c>
      <c r="D331" s="202" t="s">
        <v>896</v>
      </c>
      <c r="E331" s="198" t="s">
        <v>798</v>
      </c>
      <c r="F331" s="198" t="s">
        <v>248</v>
      </c>
      <c r="G331" s="195"/>
      <c r="H331" s="209"/>
      <c r="I331" s="216"/>
    </row>
    <row r="332" spans="1:9">
      <c r="A332" s="278"/>
      <c r="B332" s="204"/>
      <c r="C332" s="192" t="s">
        <v>909</v>
      </c>
      <c r="D332" s="202" t="s">
        <v>715</v>
      </c>
      <c r="E332" s="198" t="s">
        <v>798</v>
      </c>
      <c r="F332" s="198" t="s">
        <v>163</v>
      </c>
      <c r="G332" s="205"/>
      <c r="H332" s="199"/>
      <c r="I332" s="216"/>
    </row>
    <row r="333" spans="1:9">
      <c r="A333" s="278"/>
      <c r="B333" s="204"/>
      <c r="C333" s="192" t="s">
        <v>922</v>
      </c>
      <c r="D333" s="202" t="s">
        <v>20</v>
      </c>
      <c r="E333" s="198" t="s">
        <v>798</v>
      </c>
      <c r="F333" s="198" t="s">
        <v>4</v>
      </c>
      <c r="G333" s="205"/>
      <c r="H333" s="199"/>
      <c r="I333" s="216"/>
    </row>
    <row r="334" spans="1:9">
      <c r="A334" s="278"/>
      <c r="B334" s="204"/>
      <c r="C334" s="192" t="s">
        <v>936</v>
      </c>
      <c r="D334" s="202" t="s">
        <v>707</v>
      </c>
      <c r="E334" s="198" t="s">
        <v>798</v>
      </c>
      <c r="F334" s="198" t="s">
        <v>4</v>
      </c>
      <c r="G334" s="205"/>
      <c r="H334" s="199"/>
      <c r="I334" s="216"/>
    </row>
    <row r="335" spans="1:9">
      <c r="A335" s="278"/>
      <c r="B335" s="204"/>
      <c r="C335" s="192" t="s">
        <v>951</v>
      </c>
      <c r="D335" s="202" t="s">
        <v>126</v>
      </c>
      <c r="E335" s="198" t="s">
        <v>798</v>
      </c>
      <c r="F335" s="198" t="s">
        <v>4</v>
      </c>
      <c r="G335" s="205"/>
      <c r="H335" s="199"/>
      <c r="I335" s="216"/>
    </row>
    <row r="336" spans="1:9">
      <c r="A336" s="278"/>
      <c r="B336" s="204"/>
      <c r="C336" s="192" t="s">
        <v>928</v>
      </c>
      <c r="D336" s="202" t="s">
        <v>167</v>
      </c>
      <c r="E336" s="198" t="s">
        <v>798</v>
      </c>
      <c r="F336" s="198" t="s">
        <v>4</v>
      </c>
      <c r="G336" s="205"/>
      <c r="H336" s="199"/>
      <c r="I336" s="216"/>
    </row>
    <row r="337" spans="1:10">
      <c r="A337" s="278"/>
      <c r="B337" s="204"/>
      <c r="C337" s="192" t="s">
        <v>974</v>
      </c>
      <c r="D337" s="202" t="s">
        <v>730</v>
      </c>
      <c r="E337" s="198" t="s">
        <v>798</v>
      </c>
      <c r="F337" s="198" t="s">
        <v>4</v>
      </c>
      <c r="G337" s="205"/>
      <c r="H337" s="199"/>
      <c r="I337" s="216"/>
    </row>
    <row r="338" spans="1:10">
      <c r="A338" s="278"/>
      <c r="B338" s="204"/>
      <c r="C338" s="198" t="s">
        <v>975</v>
      </c>
      <c r="D338" s="202" t="s">
        <v>731</v>
      </c>
      <c r="E338" s="198" t="s">
        <v>798</v>
      </c>
      <c r="F338" s="198" t="s">
        <v>4</v>
      </c>
      <c r="G338" s="205"/>
      <c r="H338" s="199"/>
      <c r="I338" s="216"/>
    </row>
    <row r="339" spans="1:10">
      <c r="A339" s="278"/>
      <c r="B339" s="204"/>
      <c r="C339" s="198"/>
      <c r="D339" s="150" t="s">
        <v>815</v>
      </c>
      <c r="E339" s="198"/>
      <c r="F339" s="198"/>
      <c r="G339" s="205"/>
      <c r="H339" s="199"/>
      <c r="I339" s="216"/>
    </row>
    <row r="340" spans="1:10">
      <c r="A340" s="278"/>
      <c r="B340" s="204"/>
      <c r="C340" s="198" t="s">
        <v>781</v>
      </c>
      <c r="D340" s="202" t="s">
        <v>93</v>
      </c>
      <c r="E340" s="198" t="s">
        <v>798</v>
      </c>
      <c r="F340" s="198" t="s">
        <v>14</v>
      </c>
      <c r="G340" s="205"/>
      <c r="H340" s="199"/>
      <c r="I340" s="216"/>
    </row>
    <row r="341" spans="1:10">
      <c r="A341" s="278"/>
      <c r="B341" s="204"/>
      <c r="C341" s="198" t="s">
        <v>803</v>
      </c>
      <c r="D341" s="202" t="s">
        <v>896</v>
      </c>
      <c r="E341" s="198" t="s">
        <v>798</v>
      </c>
      <c r="F341" s="198" t="s">
        <v>248</v>
      </c>
      <c r="G341" s="195"/>
      <c r="H341" s="209"/>
      <c r="I341" s="216"/>
    </row>
    <row r="342" spans="1:10">
      <c r="A342" s="278"/>
      <c r="B342" s="204"/>
      <c r="C342" s="198" t="s">
        <v>441</v>
      </c>
      <c r="D342" s="202" t="s">
        <v>442</v>
      </c>
      <c r="E342" s="198" t="s">
        <v>798</v>
      </c>
      <c r="F342" s="198" t="s">
        <v>124</v>
      </c>
      <c r="G342" s="205"/>
      <c r="H342" s="199"/>
      <c r="I342" s="216"/>
    </row>
    <row r="343" spans="1:10">
      <c r="A343" s="278"/>
      <c r="B343" s="204"/>
      <c r="C343" s="198" t="s">
        <v>420</v>
      </c>
      <c r="D343" s="202" t="s">
        <v>97</v>
      </c>
      <c r="E343" s="198" t="s">
        <v>798</v>
      </c>
      <c r="F343" s="198" t="s">
        <v>124</v>
      </c>
      <c r="G343" s="205"/>
      <c r="H343" s="199"/>
      <c r="I343" s="216"/>
    </row>
    <row r="344" spans="1:10" ht="24">
      <c r="A344" s="278"/>
      <c r="B344" s="204"/>
      <c r="C344" s="198" t="s">
        <v>443</v>
      </c>
      <c r="D344" s="202" t="s">
        <v>1373</v>
      </c>
      <c r="E344" s="198" t="s">
        <v>797</v>
      </c>
      <c r="F344" s="198" t="s">
        <v>444</v>
      </c>
      <c r="G344" s="205"/>
      <c r="H344" s="199"/>
      <c r="I344" s="216"/>
    </row>
    <row r="345" spans="1:10">
      <c r="A345" s="278"/>
      <c r="B345" s="204"/>
      <c r="C345" s="198"/>
      <c r="D345" s="150" t="s">
        <v>816</v>
      </c>
      <c r="E345" s="198"/>
      <c r="F345" s="193" t="s">
        <v>163</v>
      </c>
      <c r="G345" s="207"/>
      <c r="H345" s="199"/>
      <c r="I345" s="215"/>
    </row>
    <row r="346" spans="1:10">
      <c r="A346" s="278"/>
      <c r="B346" s="204"/>
      <c r="C346" s="198" t="s">
        <v>780</v>
      </c>
      <c r="D346" s="202" t="s">
        <v>13</v>
      </c>
      <c r="E346" s="198" t="s">
        <v>798</v>
      </c>
      <c r="F346" s="198" t="s">
        <v>14</v>
      </c>
      <c r="G346" s="205"/>
      <c r="H346" s="199"/>
      <c r="I346" s="216"/>
    </row>
    <row r="347" spans="1:10">
      <c r="A347" s="278"/>
      <c r="B347" s="204"/>
      <c r="C347" s="198" t="s">
        <v>803</v>
      </c>
      <c r="D347" s="202" t="s">
        <v>896</v>
      </c>
      <c r="E347" s="198" t="s">
        <v>798</v>
      </c>
      <c r="F347" s="198" t="s">
        <v>248</v>
      </c>
      <c r="G347" s="195"/>
      <c r="H347" s="209"/>
      <c r="I347" s="216"/>
    </row>
    <row r="348" spans="1:10">
      <c r="A348" s="278"/>
      <c r="B348" s="204"/>
      <c r="C348" s="198" t="s">
        <v>458</v>
      </c>
      <c r="D348" s="202" t="s">
        <v>128</v>
      </c>
      <c r="E348" s="198" t="s">
        <v>798</v>
      </c>
      <c r="F348" s="198" t="s">
        <v>8</v>
      </c>
      <c r="G348" s="205"/>
      <c r="H348" s="199"/>
      <c r="I348" s="216"/>
    </row>
    <row r="349" spans="1:10">
      <c r="A349" s="279"/>
      <c r="B349" s="204"/>
      <c r="C349" s="198" t="s">
        <v>445</v>
      </c>
      <c r="D349" s="202" t="s">
        <v>446</v>
      </c>
      <c r="E349" s="198" t="s">
        <v>798</v>
      </c>
      <c r="F349" s="198" t="s">
        <v>15</v>
      </c>
      <c r="G349" s="205"/>
      <c r="H349" s="209"/>
      <c r="I349" s="216"/>
    </row>
    <row r="350" spans="1:10">
      <c r="A350" s="204"/>
      <c r="B350" s="204"/>
      <c r="C350" s="198"/>
      <c r="D350" s="150"/>
      <c r="E350" s="198"/>
      <c r="F350" s="204"/>
      <c r="G350" s="207"/>
      <c r="H350" s="199"/>
      <c r="I350" s="215"/>
    </row>
    <row r="351" spans="1:10" s="140" customFormat="1" ht="54.75" customHeight="1">
      <c r="A351" s="277">
        <v>6.2</v>
      </c>
      <c r="B351" s="204" t="s">
        <v>1125</v>
      </c>
      <c r="C351" s="204"/>
      <c r="D351" s="150" t="s">
        <v>267</v>
      </c>
      <c r="E351" s="204"/>
      <c r="F351" s="204" t="s">
        <v>4</v>
      </c>
      <c r="G351" s="207"/>
      <c r="H351" s="199"/>
      <c r="I351" s="215"/>
      <c r="J351" s="134"/>
    </row>
    <row r="352" spans="1:10">
      <c r="A352" s="278"/>
      <c r="B352" s="204"/>
      <c r="C352" s="198" t="s">
        <v>784</v>
      </c>
      <c r="D352" s="202" t="s">
        <v>23</v>
      </c>
      <c r="E352" s="198" t="s">
        <v>798</v>
      </c>
      <c r="F352" s="198" t="s">
        <v>14</v>
      </c>
      <c r="G352" s="205"/>
      <c r="H352" s="199"/>
      <c r="I352" s="216"/>
      <c r="J352" s="137"/>
    </row>
    <row r="353" spans="1:10">
      <c r="A353" s="278"/>
      <c r="B353" s="204"/>
      <c r="C353" s="198" t="s">
        <v>803</v>
      </c>
      <c r="D353" s="202" t="s">
        <v>896</v>
      </c>
      <c r="E353" s="198" t="s">
        <v>798</v>
      </c>
      <c r="F353" s="198" t="s">
        <v>248</v>
      </c>
      <c r="G353" s="195"/>
      <c r="H353" s="209"/>
      <c r="I353" s="216"/>
      <c r="J353" s="137"/>
    </row>
    <row r="354" spans="1:10">
      <c r="A354" s="278"/>
      <c r="B354" s="204"/>
      <c r="C354" s="192" t="s">
        <v>909</v>
      </c>
      <c r="D354" s="202" t="s">
        <v>715</v>
      </c>
      <c r="E354" s="198" t="s">
        <v>798</v>
      </c>
      <c r="F354" s="198" t="s">
        <v>163</v>
      </c>
      <c r="G354" s="205"/>
      <c r="H354" s="199"/>
      <c r="I354" s="216"/>
      <c r="J354" s="137"/>
    </row>
    <row r="355" spans="1:10">
      <c r="A355" s="278"/>
      <c r="B355" s="204"/>
      <c r="C355" s="192" t="s">
        <v>922</v>
      </c>
      <c r="D355" s="202" t="s">
        <v>20</v>
      </c>
      <c r="E355" s="198" t="s">
        <v>798</v>
      </c>
      <c r="F355" s="198" t="s">
        <v>4</v>
      </c>
      <c r="G355" s="205"/>
      <c r="H355" s="199"/>
      <c r="I355" s="216"/>
      <c r="J355" s="137"/>
    </row>
    <row r="356" spans="1:10">
      <c r="A356" s="278"/>
      <c r="B356" s="204"/>
      <c r="C356" s="192" t="s">
        <v>936</v>
      </c>
      <c r="D356" s="202" t="s">
        <v>707</v>
      </c>
      <c r="E356" s="198" t="s">
        <v>798</v>
      </c>
      <c r="F356" s="198" t="s">
        <v>4</v>
      </c>
      <c r="G356" s="205"/>
      <c r="H356" s="199"/>
      <c r="I356" s="216"/>
      <c r="J356" s="137"/>
    </row>
    <row r="357" spans="1:10">
      <c r="A357" s="278"/>
      <c r="B357" s="204"/>
      <c r="C357" s="192" t="s">
        <v>951</v>
      </c>
      <c r="D357" s="202" t="s">
        <v>126</v>
      </c>
      <c r="E357" s="198" t="s">
        <v>798</v>
      </c>
      <c r="F357" s="198" t="s">
        <v>4</v>
      </c>
      <c r="G357" s="205"/>
      <c r="H357" s="199"/>
      <c r="I357" s="216"/>
      <c r="J357" s="137"/>
    </row>
    <row r="358" spans="1:10">
      <c r="A358" s="278"/>
      <c r="B358" s="204"/>
      <c r="C358" s="192" t="s">
        <v>928</v>
      </c>
      <c r="D358" s="202" t="s">
        <v>167</v>
      </c>
      <c r="E358" s="198" t="s">
        <v>798</v>
      </c>
      <c r="F358" s="198" t="s">
        <v>4</v>
      </c>
      <c r="G358" s="205"/>
      <c r="H358" s="199"/>
      <c r="I358" s="216"/>
      <c r="J358" s="137"/>
    </row>
    <row r="359" spans="1:10">
      <c r="A359" s="278"/>
      <c r="B359" s="204"/>
      <c r="C359" s="192" t="s">
        <v>974</v>
      </c>
      <c r="D359" s="202" t="s">
        <v>730</v>
      </c>
      <c r="E359" s="198" t="s">
        <v>798</v>
      </c>
      <c r="F359" s="198" t="s">
        <v>4</v>
      </c>
      <c r="G359" s="205"/>
      <c r="H359" s="199"/>
      <c r="I359" s="216"/>
      <c r="J359" s="137"/>
    </row>
    <row r="360" spans="1:10">
      <c r="A360" s="278"/>
      <c r="B360" s="204"/>
      <c r="C360" s="198" t="s">
        <v>975</v>
      </c>
      <c r="D360" s="202" t="s">
        <v>731</v>
      </c>
      <c r="E360" s="198" t="s">
        <v>798</v>
      </c>
      <c r="F360" s="198" t="s">
        <v>4</v>
      </c>
      <c r="G360" s="205"/>
      <c r="H360" s="199"/>
      <c r="I360" s="216"/>
      <c r="J360" s="137"/>
    </row>
    <row r="361" spans="1:10">
      <c r="A361" s="278"/>
      <c r="B361" s="204"/>
      <c r="C361" s="192" t="s">
        <v>989</v>
      </c>
      <c r="D361" s="202" t="s">
        <v>739</v>
      </c>
      <c r="E361" s="198" t="s">
        <v>798</v>
      </c>
      <c r="F361" s="198" t="s">
        <v>163</v>
      </c>
      <c r="G361" s="205"/>
      <c r="H361" s="199"/>
      <c r="I361" s="216"/>
      <c r="J361" s="137"/>
    </row>
    <row r="362" spans="1:10">
      <c r="A362" s="278"/>
      <c r="B362" s="204"/>
      <c r="C362" s="192" t="s">
        <v>988</v>
      </c>
      <c r="D362" s="202" t="s">
        <v>738</v>
      </c>
      <c r="E362" s="198" t="s">
        <v>798</v>
      </c>
      <c r="F362" s="198" t="s">
        <v>4</v>
      </c>
      <c r="G362" s="205"/>
      <c r="H362" s="199"/>
      <c r="I362" s="216"/>
      <c r="J362" s="137"/>
    </row>
    <row r="363" spans="1:10">
      <c r="A363" s="278"/>
      <c r="B363" s="204"/>
      <c r="C363" s="192" t="s">
        <v>987</v>
      </c>
      <c r="D363" s="202" t="s">
        <v>737</v>
      </c>
      <c r="E363" s="198" t="s">
        <v>798</v>
      </c>
      <c r="F363" s="198" t="s">
        <v>4</v>
      </c>
      <c r="G363" s="205"/>
      <c r="H363" s="199"/>
      <c r="I363" s="216"/>
      <c r="J363" s="137"/>
    </row>
    <row r="364" spans="1:10">
      <c r="A364" s="278"/>
      <c r="B364" s="204"/>
      <c r="C364" s="192" t="s">
        <v>991</v>
      </c>
      <c r="D364" s="202" t="s">
        <v>756</v>
      </c>
      <c r="E364" s="198" t="s">
        <v>798</v>
      </c>
      <c r="F364" s="198" t="s">
        <v>4</v>
      </c>
      <c r="G364" s="205"/>
      <c r="H364" s="199"/>
      <c r="I364" s="216"/>
      <c r="J364" s="137"/>
    </row>
    <row r="365" spans="1:10" s="140" customFormat="1">
      <c r="A365" s="278"/>
      <c r="B365" s="204"/>
      <c r="C365" s="198" t="s">
        <v>408</v>
      </c>
      <c r="D365" s="202" t="s">
        <v>409</v>
      </c>
      <c r="E365" s="198" t="s">
        <v>798</v>
      </c>
      <c r="F365" s="198" t="s">
        <v>4</v>
      </c>
      <c r="G365" s="205"/>
      <c r="H365" s="199"/>
      <c r="I365" s="216"/>
      <c r="J365" s="137"/>
    </row>
    <row r="366" spans="1:10" s="140" customFormat="1">
      <c r="A366" s="278"/>
      <c r="B366" s="204"/>
      <c r="C366" s="204"/>
      <c r="D366" s="150" t="s">
        <v>815</v>
      </c>
      <c r="E366" s="198"/>
      <c r="F366" s="198"/>
      <c r="G366" s="207"/>
      <c r="H366" s="199"/>
      <c r="I366" s="215"/>
      <c r="J366" s="142"/>
    </row>
    <row r="367" spans="1:10">
      <c r="A367" s="278"/>
      <c r="B367" s="204"/>
      <c r="C367" s="198" t="s">
        <v>781</v>
      </c>
      <c r="D367" s="202" t="s">
        <v>93</v>
      </c>
      <c r="E367" s="198" t="s">
        <v>798</v>
      </c>
      <c r="F367" s="198" t="s">
        <v>14</v>
      </c>
      <c r="G367" s="205"/>
      <c r="H367" s="199"/>
      <c r="I367" s="216"/>
      <c r="J367" s="137"/>
    </row>
    <row r="368" spans="1:10">
      <c r="A368" s="278"/>
      <c r="B368" s="204"/>
      <c r="C368" s="198" t="s">
        <v>803</v>
      </c>
      <c r="D368" s="202" t="s">
        <v>896</v>
      </c>
      <c r="E368" s="198" t="s">
        <v>798</v>
      </c>
      <c r="F368" s="198" t="s">
        <v>248</v>
      </c>
      <c r="G368" s="195"/>
      <c r="H368" s="209"/>
      <c r="I368" s="216"/>
      <c r="J368" s="137"/>
    </row>
    <row r="369" spans="1:10">
      <c r="A369" s="278"/>
      <c r="B369" s="204"/>
      <c r="C369" s="198" t="s">
        <v>441</v>
      </c>
      <c r="D369" s="202" t="s">
        <v>442</v>
      </c>
      <c r="E369" s="198" t="s">
        <v>798</v>
      </c>
      <c r="F369" s="198" t="s">
        <v>124</v>
      </c>
      <c r="G369" s="205"/>
      <c r="H369" s="199"/>
      <c r="I369" s="216"/>
      <c r="J369" s="137"/>
    </row>
    <row r="370" spans="1:10">
      <c r="A370" s="278"/>
      <c r="B370" s="204"/>
      <c r="C370" s="198" t="s">
        <v>420</v>
      </c>
      <c r="D370" s="202" t="s">
        <v>97</v>
      </c>
      <c r="E370" s="198" t="s">
        <v>798</v>
      </c>
      <c r="F370" s="198" t="s">
        <v>124</v>
      </c>
      <c r="G370" s="205"/>
      <c r="H370" s="199"/>
      <c r="I370" s="216"/>
      <c r="J370" s="137"/>
    </row>
    <row r="371" spans="1:10">
      <c r="A371" s="278"/>
      <c r="B371" s="204"/>
      <c r="C371" s="198" t="s">
        <v>447</v>
      </c>
      <c r="D371" s="202" t="s">
        <v>205</v>
      </c>
      <c r="E371" s="198" t="s">
        <v>798</v>
      </c>
      <c r="F371" s="198" t="s">
        <v>124</v>
      </c>
      <c r="G371" s="205"/>
      <c r="H371" s="199"/>
      <c r="I371" s="216"/>
      <c r="J371" s="137"/>
    </row>
    <row r="372" spans="1:10" ht="24">
      <c r="A372" s="278"/>
      <c r="B372" s="204"/>
      <c r="C372" s="198" t="s">
        <v>443</v>
      </c>
      <c r="D372" s="202" t="s">
        <v>1373</v>
      </c>
      <c r="E372" s="198" t="s">
        <v>797</v>
      </c>
      <c r="F372" s="198" t="s">
        <v>444</v>
      </c>
      <c r="G372" s="205"/>
      <c r="H372" s="199"/>
      <c r="I372" s="216"/>
      <c r="J372" s="137"/>
    </row>
    <row r="373" spans="1:10">
      <c r="A373" s="278"/>
      <c r="B373" s="204"/>
      <c r="C373" s="198"/>
      <c r="D373" s="150" t="s">
        <v>816</v>
      </c>
      <c r="E373" s="198"/>
      <c r="F373" s="193" t="s">
        <v>163</v>
      </c>
      <c r="G373" s="207"/>
      <c r="H373" s="199"/>
      <c r="I373" s="215"/>
      <c r="J373" s="142"/>
    </row>
    <row r="374" spans="1:10">
      <c r="A374" s="278"/>
      <c r="B374" s="204"/>
      <c r="C374" s="198" t="s">
        <v>780</v>
      </c>
      <c r="D374" s="202" t="s">
        <v>13</v>
      </c>
      <c r="E374" s="198" t="s">
        <v>798</v>
      </c>
      <c r="F374" s="198" t="s">
        <v>14</v>
      </c>
      <c r="G374" s="205"/>
      <c r="H374" s="199"/>
      <c r="I374" s="216"/>
      <c r="J374" s="137"/>
    </row>
    <row r="375" spans="1:10">
      <c r="A375" s="278"/>
      <c r="B375" s="204"/>
      <c r="C375" s="198" t="s">
        <v>803</v>
      </c>
      <c r="D375" s="202" t="s">
        <v>896</v>
      </c>
      <c r="E375" s="198" t="s">
        <v>798</v>
      </c>
      <c r="F375" s="198" t="s">
        <v>248</v>
      </c>
      <c r="G375" s="195"/>
      <c r="H375" s="209"/>
      <c r="I375" s="216"/>
      <c r="J375" s="137"/>
    </row>
    <row r="376" spans="1:10">
      <c r="A376" s="278"/>
      <c r="B376" s="204"/>
      <c r="C376" s="198" t="s">
        <v>458</v>
      </c>
      <c r="D376" s="202" t="s">
        <v>128</v>
      </c>
      <c r="E376" s="198" t="s">
        <v>798</v>
      </c>
      <c r="F376" s="198" t="s">
        <v>8</v>
      </c>
      <c r="G376" s="205"/>
      <c r="H376" s="199"/>
      <c r="I376" s="216"/>
      <c r="J376" s="137"/>
    </row>
    <row r="377" spans="1:10">
      <c r="A377" s="279"/>
      <c r="B377" s="204"/>
      <c r="C377" s="198" t="s">
        <v>445</v>
      </c>
      <c r="D377" s="202" t="s">
        <v>446</v>
      </c>
      <c r="E377" s="198" t="s">
        <v>798</v>
      </c>
      <c r="F377" s="198" t="s">
        <v>15</v>
      </c>
      <c r="G377" s="205"/>
      <c r="H377" s="209"/>
      <c r="I377" s="216"/>
      <c r="J377" s="137"/>
    </row>
    <row r="378" spans="1:10">
      <c r="A378" s="204"/>
      <c r="B378" s="204"/>
      <c r="C378" s="198"/>
      <c r="D378" s="202"/>
      <c r="E378" s="198"/>
      <c r="F378" s="198"/>
      <c r="G378" s="205"/>
      <c r="H378" s="209"/>
      <c r="I378" s="216"/>
      <c r="J378" s="137"/>
    </row>
    <row r="379" spans="1:10">
      <c r="A379" s="277">
        <v>6.3</v>
      </c>
      <c r="B379" s="204" t="s">
        <v>1126</v>
      </c>
      <c r="C379" s="198"/>
      <c r="D379" s="150" t="s">
        <v>268</v>
      </c>
      <c r="E379" s="198"/>
      <c r="F379" s="204" t="s">
        <v>4</v>
      </c>
      <c r="G379" s="207"/>
      <c r="H379" s="199"/>
      <c r="I379" s="215"/>
    </row>
    <row r="380" spans="1:10">
      <c r="A380" s="278"/>
      <c r="B380" s="204"/>
      <c r="C380" s="198" t="s">
        <v>784</v>
      </c>
      <c r="D380" s="202" t="s">
        <v>23</v>
      </c>
      <c r="E380" s="198" t="s">
        <v>798</v>
      </c>
      <c r="F380" s="198" t="s">
        <v>14</v>
      </c>
      <c r="G380" s="205"/>
      <c r="H380" s="199"/>
      <c r="I380" s="216"/>
    </row>
    <row r="381" spans="1:10">
      <c r="A381" s="278"/>
      <c r="B381" s="204"/>
      <c r="C381" s="198" t="s">
        <v>803</v>
      </c>
      <c r="D381" s="202" t="s">
        <v>896</v>
      </c>
      <c r="E381" s="198" t="s">
        <v>798</v>
      </c>
      <c r="F381" s="198" t="s">
        <v>248</v>
      </c>
      <c r="G381" s="195"/>
      <c r="H381" s="209"/>
      <c r="I381" s="216"/>
    </row>
    <row r="382" spans="1:10">
      <c r="A382" s="278"/>
      <c r="B382" s="204"/>
      <c r="C382" s="192" t="s">
        <v>910</v>
      </c>
      <c r="D382" s="202" t="s">
        <v>716</v>
      </c>
      <c r="E382" s="198" t="s">
        <v>798</v>
      </c>
      <c r="F382" s="198" t="s">
        <v>163</v>
      </c>
      <c r="G382" s="205"/>
      <c r="H382" s="199"/>
      <c r="I382" s="216"/>
    </row>
    <row r="383" spans="1:10">
      <c r="A383" s="278"/>
      <c r="B383" s="204"/>
      <c r="C383" s="192" t="s">
        <v>980</v>
      </c>
      <c r="D383" s="202" t="s">
        <v>145</v>
      </c>
      <c r="E383" s="198" t="s">
        <v>798</v>
      </c>
      <c r="F383" s="198" t="s">
        <v>4</v>
      </c>
      <c r="G383" s="205"/>
      <c r="H383" s="199"/>
      <c r="I383" s="216"/>
    </row>
    <row r="384" spans="1:10">
      <c r="A384" s="278"/>
      <c r="B384" s="204"/>
      <c r="C384" s="192" t="s">
        <v>959</v>
      </c>
      <c r="D384" s="202" t="s">
        <v>141</v>
      </c>
      <c r="E384" s="198" t="s">
        <v>798</v>
      </c>
      <c r="F384" s="198" t="s">
        <v>4</v>
      </c>
      <c r="G384" s="205"/>
      <c r="H384" s="199"/>
      <c r="I384" s="216"/>
    </row>
    <row r="385" spans="1:9">
      <c r="A385" s="278"/>
      <c r="B385" s="204"/>
      <c r="C385" s="192" t="s">
        <v>952</v>
      </c>
      <c r="D385" s="202" t="s">
        <v>142</v>
      </c>
      <c r="E385" s="198" t="s">
        <v>798</v>
      </c>
      <c r="F385" s="198" t="s">
        <v>4</v>
      </c>
      <c r="G385" s="205"/>
      <c r="H385" s="199"/>
      <c r="I385" s="216"/>
    </row>
    <row r="386" spans="1:9">
      <c r="A386" s="278"/>
      <c r="B386" s="204"/>
      <c r="C386" s="192" t="s">
        <v>927</v>
      </c>
      <c r="D386" s="202" t="s">
        <v>708</v>
      </c>
      <c r="E386" s="198" t="s">
        <v>798</v>
      </c>
      <c r="F386" s="198" t="s">
        <v>4</v>
      </c>
      <c r="G386" s="205"/>
      <c r="H386" s="199"/>
      <c r="I386" s="216"/>
    </row>
    <row r="387" spans="1:9">
      <c r="A387" s="278"/>
      <c r="B387" s="204"/>
      <c r="C387" s="192" t="s">
        <v>974</v>
      </c>
      <c r="D387" s="202" t="s">
        <v>730</v>
      </c>
      <c r="E387" s="198" t="s">
        <v>798</v>
      </c>
      <c r="F387" s="198" t="s">
        <v>4</v>
      </c>
      <c r="G387" s="205"/>
      <c r="H387" s="199"/>
      <c r="I387" s="216"/>
    </row>
    <row r="388" spans="1:9">
      <c r="A388" s="278"/>
      <c r="B388" s="204"/>
      <c r="C388" s="198" t="s">
        <v>975</v>
      </c>
      <c r="D388" s="202" t="s">
        <v>731</v>
      </c>
      <c r="E388" s="198" t="s">
        <v>798</v>
      </c>
      <c r="F388" s="198" t="s">
        <v>4</v>
      </c>
      <c r="G388" s="205"/>
      <c r="H388" s="199"/>
      <c r="I388" s="216"/>
    </row>
    <row r="389" spans="1:9">
      <c r="A389" s="278"/>
      <c r="B389" s="204"/>
      <c r="C389" s="198"/>
      <c r="D389" s="150" t="s">
        <v>815</v>
      </c>
      <c r="E389" s="198"/>
      <c r="F389" s="198"/>
      <c r="G389" s="207"/>
      <c r="H389" s="199"/>
      <c r="I389" s="215"/>
    </row>
    <row r="390" spans="1:9">
      <c r="A390" s="278"/>
      <c r="B390" s="204"/>
      <c r="C390" s="198" t="s">
        <v>781</v>
      </c>
      <c r="D390" s="202" t="s">
        <v>93</v>
      </c>
      <c r="E390" s="198" t="s">
        <v>798</v>
      </c>
      <c r="F390" s="198" t="s">
        <v>14</v>
      </c>
      <c r="G390" s="205"/>
      <c r="H390" s="199"/>
      <c r="I390" s="216"/>
    </row>
    <row r="391" spans="1:9">
      <c r="A391" s="278"/>
      <c r="B391" s="204"/>
      <c r="C391" s="198" t="s">
        <v>803</v>
      </c>
      <c r="D391" s="202" t="s">
        <v>896</v>
      </c>
      <c r="E391" s="198" t="s">
        <v>798</v>
      </c>
      <c r="F391" s="198" t="s">
        <v>248</v>
      </c>
      <c r="G391" s="195"/>
      <c r="H391" s="209"/>
      <c r="I391" s="216"/>
    </row>
    <row r="392" spans="1:9">
      <c r="A392" s="278"/>
      <c r="B392" s="204"/>
      <c r="C392" s="198" t="s">
        <v>441</v>
      </c>
      <c r="D392" s="202" t="s">
        <v>442</v>
      </c>
      <c r="E392" s="198" t="s">
        <v>798</v>
      </c>
      <c r="F392" s="198" t="s">
        <v>124</v>
      </c>
      <c r="G392" s="205"/>
      <c r="H392" s="199"/>
      <c r="I392" s="216"/>
    </row>
    <row r="393" spans="1:9">
      <c r="A393" s="278"/>
      <c r="B393" s="204"/>
      <c r="C393" s="198" t="s">
        <v>420</v>
      </c>
      <c r="D393" s="202" t="s">
        <v>97</v>
      </c>
      <c r="E393" s="198" t="s">
        <v>798</v>
      </c>
      <c r="F393" s="198" t="s">
        <v>124</v>
      </c>
      <c r="G393" s="205"/>
      <c r="H393" s="199"/>
      <c r="I393" s="216"/>
    </row>
    <row r="394" spans="1:9">
      <c r="A394" s="278"/>
      <c r="B394" s="204"/>
      <c r="C394" s="198" t="s">
        <v>447</v>
      </c>
      <c r="D394" s="202" t="s">
        <v>205</v>
      </c>
      <c r="E394" s="198" t="s">
        <v>798</v>
      </c>
      <c r="F394" s="198" t="s">
        <v>124</v>
      </c>
      <c r="G394" s="205"/>
      <c r="H394" s="199"/>
      <c r="I394" s="216"/>
    </row>
    <row r="395" spans="1:9" ht="24">
      <c r="A395" s="278"/>
      <c r="B395" s="204"/>
      <c r="C395" s="198" t="s">
        <v>443</v>
      </c>
      <c r="D395" s="202" t="s">
        <v>1373</v>
      </c>
      <c r="E395" s="198" t="s">
        <v>797</v>
      </c>
      <c r="F395" s="198" t="s">
        <v>444</v>
      </c>
      <c r="G395" s="205"/>
      <c r="H395" s="199"/>
      <c r="I395" s="216"/>
    </row>
    <row r="396" spans="1:9">
      <c r="A396" s="278"/>
      <c r="B396" s="204"/>
      <c r="C396" s="198"/>
      <c r="D396" s="150" t="s">
        <v>816</v>
      </c>
      <c r="E396" s="198"/>
      <c r="F396" s="193" t="s">
        <v>163</v>
      </c>
      <c r="G396" s="207"/>
      <c r="H396" s="199"/>
      <c r="I396" s="215"/>
    </row>
    <row r="397" spans="1:9">
      <c r="A397" s="278"/>
      <c r="B397" s="204"/>
      <c r="C397" s="198" t="s">
        <v>780</v>
      </c>
      <c r="D397" s="202" t="s">
        <v>13</v>
      </c>
      <c r="E397" s="198" t="s">
        <v>798</v>
      </c>
      <c r="F397" s="198" t="s">
        <v>14</v>
      </c>
      <c r="G397" s="205"/>
      <c r="H397" s="199"/>
      <c r="I397" s="216"/>
    </row>
    <row r="398" spans="1:9">
      <c r="A398" s="278"/>
      <c r="B398" s="204"/>
      <c r="C398" s="198" t="s">
        <v>803</v>
      </c>
      <c r="D398" s="202" t="s">
        <v>896</v>
      </c>
      <c r="E398" s="198" t="s">
        <v>798</v>
      </c>
      <c r="F398" s="198" t="s">
        <v>248</v>
      </c>
      <c r="G398" s="195"/>
      <c r="H398" s="209"/>
      <c r="I398" s="216"/>
    </row>
    <row r="399" spans="1:9">
      <c r="A399" s="278"/>
      <c r="B399" s="204"/>
      <c r="C399" s="198" t="s">
        <v>458</v>
      </c>
      <c r="D399" s="202" t="s">
        <v>128</v>
      </c>
      <c r="E399" s="198" t="s">
        <v>798</v>
      </c>
      <c r="F399" s="198" t="s">
        <v>8</v>
      </c>
      <c r="G399" s="205"/>
      <c r="H399" s="199"/>
      <c r="I399" s="216"/>
    </row>
    <row r="400" spans="1:9">
      <c r="A400" s="279"/>
      <c r="B400" s="204"/>
      <c r="C400" s="198" t="s">
        <v>445</v>
      </c>
      <c r="D400" s="202" t="s">
        <v>446</v>
      </c>
      <c r="E400" s="198" t="s">
        <v>798</v>
      </c>
      <c r="F400" s="198" t="s">
        <v>15</v>
      </c>
      <c r="G400" s="205"/>
      <c r="H400" s="209"/>
      <c r="I400" s="216"/>
    </row>
    <row r="401" spans="1:9">
      <c r="A401" s="204"/>
      <c r="B401" s="204"/>
      <c r="C401" s="198"/>
      <c r="D401" s="150"/>
      <c r="E401" s="198"/>
      <c r="F401" s="204"/>
      <c r="G401" s="207"/>
      <c r="H401" s="199"/>
      <c r="I401" s="215"/>
    </row>
    <row r="402" spans="1:9">
      <c r="A402" s="277">
        <v>6.4</v>
      </c>
      <c r="B402" s="204" t="s">
        <v>1127</v>
      </c>
      <c r="C402" s="198"/>
      <c r="D402" s="150" t="s">
        <v>223</v>
      </c>
      <c r="E402" s="198"/>
      <c r="F402" s="204" t="s">
        <v>163</v>
      </c>
      <c r="G402" s="207"/>
      <c r="H402" s="199"/>
      <c r="I402" s="215"/>
    </row>
    <row r="403" spans="1:9">
      <c r="A403" s="278"/>
      <c r="B403" s="204"/>
      <c r="C403" s="198" t="s">
        <v>784</v>
      </c>
      <c r="D403" s="202" t="s">
        <v>23</v>
      </c>
      <c r="E403" s="198" t="s">
        <v>798</v>
      </c>
      <c r="F403" s="198" t="s">
        <v>14</v>
      </c>
      <c r="G403" s="205"/>
      <c r="H403" s="199"/>
      <c r="I403" s="216"/>
    </row>
    <row r="404" spans="1:9">
      <c r="A404" s="278"/>
      <c r="B404" s="204"/>
      <c r="C404" s="198" t="s">
        <v>803</v>
      </c>
      <c r="D404" s="202" t="s">
        <v>896</v>
      </c>
      <c r="E404" s="198" t="s">
        <v>798</v>
      </c>
      <c r="F404" s="198" t="s">
        <v>248</v>
      </c>
      <c r="G404" s="195"/>
      <c r="H404" s="209"/>
      <c r="I404" s="216"/>
    </row>
    <row r="405" spans="1:9">
      <c r="A405" s="278"/>
      <c r="B405" s="204"/>
      <c r="C405" s="192" t="s">
        <v>909</v>
      </c>
      <c r="D405" s="202" t="s">
        <v>715</v>
      </c>
      <c r="E405" s="198" t="s">
        <v>798</v>
      </c>
      <c r="F405" s="198" t="s">
        <v>163</v>
      </c>
      <c r="G405" s="205"/>
      <c r="H405" s="199"/>
      <c r="I405" s="216"/>
    </row>
    <row r="406" spans="1:9">
      <c r="A406" s="278"/>
      <c r="B406" s="204"/>
      <c r="C406" s="192" t="s">
        <v>932</v>
      </c>
      <c r="D406" s="202" t="s">
        <v>712</v>
      </c>
      <c r="E406" s="198" t="s">
        <v>797</v>
      </c>
      <c r="F406" s="198" t="s">
        <v>4</v>
      </c>
      <c r="G406" s="205"/>
      <c r="H406" s="199"/>
      <c r="I406" s="216"/>
    </row>
    <row r="407" spans="1:9">
      <c r="A407" s="278"/>
      <c r="B407" s="204"/>
      <c r="C407" s="192" t="s">
        <v>974</v>
      </c>
      <c r="D407" s="202" t="s">
        <v>730</v>
      </c>
      <c r="E407" s="198" t="s">
        <v>798</v>
      </c>
      <c r="F407" s="198" t="s">
        <v>4</v>
      </c>
      <c r="G407" s="205"/>
      <c r="H407" s="199"/>
      <c r="I407" s="216"/>
    </row>
    <row r="408" spans="1:9">
      <c r="A408" s="278"/>
      <c r="B408" s="204"/>
      <c r="C408" s="198" t="s">
        <v>975</v>
      </c>
      <c r="D408" s="202" t="s">
        <v>731</v>
      </c>
      <c r="E408" s="198" t="s">
        <v>798</v>
      </c>
      <c r="F408" s="198" t="s">
        <v>4</v>
      </c>
      <c r="G408" s="205"/>
      <c r="H408" s="199"/>
      <c r="I408" s="216"/>
    </row>
    <row r="409" spans="1:9">
      <c r="A409" s="278"/>
      <c r="B409" s="204"/>
      <c r="C409" s="198"/>
      <c r="D409" s="150" t="s">
        <v>815</v>
      </c>
      <c r="E409" s="198"/>
      <c r="F409" s="198"/>
      <c r="G409" s="207"/>
      <c r="H409" s="199"/>
      <c r="I409" s="215"/>
    </row>
    <row r="410" spans="1:9">
      <c r="A410" s="278"/>
      <c r="B410" s="204"/>
      <c r="C410" s="198" t="s">
        <v>781</v>
      </c>
      <c r="D410" s="202" t="s">
        <v>93</v>
      </c>
      <c r="E410" s="198" t="s">
        <v>798</v>
      </c>
      <c r="F410" s="198" t="s">
        <v>14</v>
      </c>
      <c r="G410" s="205"/>
      <c r="H410" s="199"/>
      <c r="I410" s="216"/>
    </row>
    <row r="411" spans="1:9">
      <c r="A411" s="278"/>
      <c r="B411" s="204"/>
      <c r="C411" s="198" t="s">
        <v>803</v>
      </c>
      <c r="D411" s="202" t="s">
        <v>896</v>
      </c>
      <c r="E411" s="198" t="s">
        <v>798</v>
      </c>
      <c r="F411" s="198" t="s">
        <v>248</v>
      </c>
      <c r="G411" s="195"/>
      <c r="H411" s="209"/>
      <c r="I411" s="216"/>
    </row>
    <row r="412" spans="1:9">
      <c r="A412" s="278"/>
      <c r="B412" s="204"/>
      <c r="C412" s="198" t="s">
        <v>441</v>
      </c>
      <c r="D412" s="202" t="s">
        <v>442</v>
      </c>
      <c r="E412" s="198" t="s">
        <v>798</v>
      </c>
      <c r="F412" s="198" t="s">
        <v>124</v>
      </c>
      <c r="G412" s="205"/>
      <c r="H412" s="199"/>
      <c r="I412" s="216"/>
    </row>
    <row r="413" spans="1:9">
      <c r="A413" s="278"/>
      <c r="B413" s="204"/>
      <c r="C413" s="198" t="s">
        <v>420</v>
      </c>
      <c r="D413" s="202" t="s">
        <v>97</v>
      </c>
      <c r="E413" s="198" t="s">
        <v>798</v>
      </c>
      <c r="F413" s="198" t="s">
        <v>124</v>
      </c>
      <c r="G413" s="205"/>
      <c r="H413" s="199"/>
      <c r="I413" s="216"/>
    </row>
    <row r="414" spans="1:9">
      <c r="A414" s="278"/>
      <c r="B414" s="204"/>
      <c r="C414" s="198" t="s">
        <v>447</v>
      </c>
      <c r="D414" s="202" t="s">
        <v>205</v>
      </c>
      <c r="E414" s="198" t="s">
        <v>798</v>
      </c>
      <c r="F414" s="198" t="s">
        <v>124</v>
      </c>
      <c r="G414" s="205"/>
      <c r="H414" s="199"/>
      <c r="I414" s="216"/>
    </row>
    <row r="415" spans="1:9" ht="24">
      <c r="A415" s="278"/>
      <c r="B415" s="204"/>
      <c r="C415" s="198" t="s">
        <v>443</v>
      </c>
      <c r="D415" s="202" t="s">
        <v>1373</v>
      </c>
      <c r="E415" s="198" t="s">
        <v>797</v>
      </c>
      <c r="F415" s="198" t="s">
        <v>444</v>
      </c>
      <c r="G415" s="205"/>
      <c r="H415" s="199"/>
      <c r="I415" s="216"/>
    </row>
    <row r="416" spans="1:9">
      <c r="A416" s="278"/>
      <c r="B416" s="204"/>
      <c r="C416" s="198"/>
      <c r="D416" s="150" t="s">
        <v>816</v>
      </c>
      <c r="E416" s="198"/>
      <c r="F416" s="193" t="s">
        <v>163</v>
      </c>
      <c r="G416" s="207"/>
      <c r="H416" s="199"/>
      <c r="I416" s="215"/>
    </row>
    <row r="417" spans="1:9">
      <c r="A417" s="278"/>
      <c r="B417" s="204"/>
      <c r="C417" s="198" t="s">
        <v>780</v>
      </c>
      <c r="D417" s="202" t="s">
        <v>13</v>
      </c>
      <c r="E417" s="198" t="s">
        <v>798</v>
      </c>
      <c r="F417" s="198" t="s">
        <v>14</v>
      </c>
      <c r="G417" s="205"/>
      <c r="H417" s="199"/>
      <c r="I417" s="216"/>
    </row>
    <row r="418" spans="1:9">
      <c r="A418" s="278"/>
      <c r="B418" s="204"/>
      <c r="C418" s="198" t="s">
        <v>803</v>
      </c>
      <c r="D418" s="202" t="s">
        <v>896</v>
      </c>
      <c r="E418" s="198" t="s">
        <v>798</v>
      </c>
      <c r="F418" s="198" t="s">
        <v>248</v>
      </c>
      <c r="G418" s="195"/>
      <c r="H418" s="209"/>
      <c r="I418" s="216"/>
    </row>
    <row r="419" spans="1:9">
      <c r="A419" s="278"/>
      <c r="B419" s="204"/>
      <c r="C419" s="198" t="s">
        <v>458</v>
      </c>
      <c r="D419" s="202" t="s">
        <v>128</v>
      </c>
      <c r="E419" s="198" t="s">
        <v>798</v>
      </c>
      <c r="F419" s="198" t="s">
        <v>8</v>
      </c>
      <c r="G419" s="205"/>
      <c r="H419" s="199"/>
      <c r="I419" s="216"/>
    </row>
    <row r="420" spans="1:9">
      <c r="A420" s="279"/>
      <c r="B420" s="204"/>
      <c r="C420" s="198" t="s">
        <v>445</v>
      </c>
      <c r="D420" s="202" t="s">
        <v>446</v>
      </c>
      <c r="E420" s="198" t="s">
        <v>798</v>
      </c>
      <c r="F420" s="198" t="s">
        <v>15</v>
      </c>
      <c r="G420" s="205"/>
      <c r="H420" s="209"/>
      <c r="I420" s="216"/>
    </row>
    <row r="421" spans="1:9">
      <c r="A421" s="204"/>
      <c r="B421" s="204"/>
      <c r="C421" s="198"/>
      <c r="D421" s="150"/>
      <c r="E421" s="198"/>
      <c r="F421" s="204"/>
      <c r="G421" s="207"/>
      <c r="H421" s="199"/>
      <c r="I421" s="215"/>
    </row>
    <row r="422" spans="1:9">
      <c r="A422" s="277">
        <v>6.5</v>
      </c>
      <c r="B422" s="204" t="s">
        <v>1128</v>
      </c>
      <c r="C422" s="198"/>
      <c r="D422" s="150" t="s">
        <v>1682</v>
      </c>
      <c r="E422" s="204"/>
      <c r="F422" s="204" t="s">
        <v>163</v>
      </c>
      <c r="G422" s="207"/>
      <c r="H422" s="199"/>
      <c r="I422" s="215"/>
    </row>
    <row r="423" spans="1:9">
      <c r="A423" s="278"/>
      <c r="B423" s="204"/>
      <c r="C423" s="198" t="s">
        <v>784</v>
      </c>
      <c r="D423" s="202" t="s">
        <v>23</v>
      </c>
      <c r="E423" s="198" t="s">
        <v>798</v>
      </c>
      <c r="F423" s="198" t="s">
        <v>14</v>
      </c>
      <c r="G423" s="205"/>
      <c r="H423" s="199"/>
      <c r="I423" s="216"/>
    </row>
    <row r="424" spans="1:9">
      <c r="A424" s="278"/>
      <c r="B424" s="204"/>
      <c r="C424" s="198" t="s">
        <v>803</v>
      </c>
      <c r="D424" s="202" t="s">
        <v>896</v>
      </c>
      <c r="E424" s="198" t="s">
        <v>798</v>
      </c>
      <c r="F424" s="198" t="s">
        <v>248</v>
      </c>
      <c r="G424" s="195"/>
      <c r="H424" s="209"/>
      <c r="I424" s="216"/>
    </row>
    <row r="425" spans="1:9">
      <c r="A425" s="278"/>
      <c r="B425" s="204"/>
      <c r="C425" s="192" t="s">
        <v>910</v>
      </c>
      <c r="D425" s="202" t="s">
        <v>716</v>
      </c>
      <c r="E425" s="198" t="s">
        <v>798</v>
      </c>
      <c r="F425" s="198" t="s">
        <v>163</v>
      </c>
      <c r="G425" s="205"/>
      <c r="H425" s="199"/>
      <c r="I425" s="216"/>
    </row>
    <row r="426" spans="1:9">
      <c r="A426" s="278"/>
      <c r="B426" s="204"/>
      <c r="C426" s="192" t="s">
        <v>934</v>
      </c>
      <c r="D426" s="202" t="s">
        <v>714</v>
      </c>
      <c r="E426" s="198" t="s">
        <v>797</v>
      </c>
      <c r="F426" s="198" t="s">
        <v>4</v>
      </c>
      <c r="G426" s="205"/>
      <c r="H426" s="199"/>
      <c r="I426" s="216"/>
    </row>
    <row r="427" spans="1:9">
      <c r="A427" s="278"/>
      <c r="B427" s="204"/>
      <c r="C427" s="192" t="s">
        <v>974</v>
      </c>
      <c r="D427" s="202" t="s">
        <v>730</v>
      </c>
      <c r="E427" s="198" t="s">
        <v>798</v>
      </c>
      <c r="F427" s="198" t="s">
        <v>4</v>
      </c>
      <c r="G427" s="205"/>
      <c r="H427" s="199"/>
      <c r="I427" s="216"/>
    </row>
    <row r="428" spans="1:9">
      <c r="A428" s="278"/>
      <c r="B428" s="204"/>
      <c r="C428" s="198" t="s">
        <v>975</v>
      </c>
      <c r="D428" s="202" t="s">
        <v>731</v>
      </c>
      <c r="E428" s="198" t="s">
        <v>798</v>
      </c>
      <c r="F428" s="198" t="s">
        <v>4</v>
      </c>
      <c r="G428" s="205"/>
      <c r="H428" s="199"/>
      <c r="I428" s="216"/>
    </row>
    <row r="429" spans="1:9">
      <c r="A429" s="279"/>
      <c r="B429" s="204"/>
      <c r="C429" s="198" t="s">
        <v>445</v>
      </c>
      <c r="D429" s="202" t="s">
        <v>446</v>
      </c>
      <c r="E429" s="198" t="s">
        <v>798</v>
      </c>
      <c r="F429" s="198" t="s">
        <v>15</v>
      </c>
      <c r="G429" s="205"/>
      <c r="H429" s="209"/>
      <c r="I429" s="216"/>
    </row>
    <row r="430" spans="1:9">
      <c r="A430" s="204"/>
      <c r="B430" s="204"/>
      <c r="C430" s="198"/>
      <c r="D430" s="150"/>
      <c r="E430" s="198"/>
      <c r="F430" s="204"/>
      <c r="G430" s="207"/>
      <c r="H430" s="199"/>
      <c r="I430" s="215"/>
    </row>
    <row r="431" spans="1:9">
      <c r="A431" s="277">
        <v>6.6</v>
      </c>
      <c r="B431" s="204" t="s">
        <v>1129</v>
      </c>
      <c r="C431" s="198"/>
      <c r="D431" s="150" t="s">
        <v>224</v>
      </c>
      <c r="E431" s="198"/>
      <c r="F431" s="204" t="s">
        <v>163</v>
      </c>
      <c r="G431" s="207"/>
      <c r="H431" s="199"/>
      <c r="I431" s="215"/>
    </row>
    <row r="432" spans="1:9">
      <c r="A432" s="278"/>
      <c r="B432" s="204"/>
      <c r="C432" s="198" t="s">
        <v>784</v>
      </c>
      <c r="D432" s="202" t="s">
        <v>23</v>
      </c>
      <c r="E432" s="198" t="s">
        <v>798</v>
      </c>
      <c r="F432" s="198" t="s">
        <v>14</v>
      </c>
      <c r="G432" s="205"/>
      <c r="H432" s="199"/>
      <c r="I432" s="216"/>
    </row>
    <row r="433" spans="1:9">
      <c r="A433" s="278"/>
      <c r="B433" s="204"/>
      <c r="C433" s="198" t="s">
        <v>803</v>
      </c>
      <c r="D433" s="202" t="s">
        <v>896</v>
      </c>
      <c r="E433" s="198" t="s">
        <v>798</v>
      </c>
      <c r="F433" s="198" t="s">
        <v>248</v>
      </c>
      <c r="G433" s="195"/>
      <c r="H433" s="209"/>
      <c r="I433" s="216"/>
    </row>
    <row r="434" spans="1:9">
      <c r="A434" s="278"/>
      <c r="B434" s="204"/>
      <c r="C434" s="192" t="s">
        <v>911</v>
      </c>
      <c r="D434" s="202" t="s">
        <v>100</v>
      </c>
      <c r="E434" s="198" t="s">
        <v>798</v>
      </c>
      <c r="F434" s="198" t="s">
        <v>163</v>
      </c>
      <c r="G434" s="205"/>
      <c r="H434" s="199"/>
      <c r="I434" s="216"/>
    </row>
    <row r="435" spans="1:9">
      <c r="A435" s="278"/>
      <c r="B435" s="204"/>
      <c r="C435" s="192" t="s">
        <v>935</v>
      </c>
      <c r="D435" s="202" t="s">
        <v>178</v>
      </c>
      <c r="E435" s="198" t="s">
        <v>797</v>
      </c>
      <c r="F435" s="198" t="s">
        <v>4</v>
      </c>
      <c r="G435" s="205"/>
      <c r="H435" s="199"/>
      <c r="I435" s="216"/>
    </row>
    <row r="436" spans="1:9">
      <c r="A436" s="278"/>
      <c r="B436" s="204"/>
      <c r="C436" s="192" t="s">
        <v>974</v>
      </c>
      <c r="D436" s="202" t="s">
        <v>730</v>
      </c>
      <c r="E436" s="198" t="s">
        <v>798</v>
      </c>
      <c r="F436" s="198" t="s">
        <v>4</v>
      </c>
      <c r="G436" s="205"/>
      <c r="H436" s="199"/>
      <c r="I436" s="216"/>
    </row>
    <row r="437" spans="1:9">
      <c r="A437" s="278"/>
      <c r="B437" s="204"/>
      <c r="C437" s="198" t="s">
        <v>975</v>
      </c>
      <c r="D437" s="202" t="s">
        <v>731</v>
      </c>
      <c r="E437" s="198" t="s">
        <v>798</v>
      </c>
      <c r="F437" s="198" t="s">
        <v>4</v>
      </c>
      <c r="G437" s="205"/>
      <c r="H437" s="199"/>
      <c r="I437" s="216"/>
    </row>
    <row r="438" spans="1:9">
      <c r="A438" s="278"/>
      <c r="B438" s="204"/>
      <c r="C438" s="198"/>
      <c r="D438" s="150" t="s">
        <v>815</v>
      </c>
      <c r="E438" s="198"/>
      <c r="F438" s="198"/>
      <c r="G438" s="207"/>
      <c r="H438" s="199"/>
      <c r="I438" s="215"/>
    </row>
    <row r="439" spans="1:9">
      <c r="A439" s="278"/>
      <c r="B439" s="204"/>
      <c r="C439" s="198" t="s">
        <v>781</v>
      </c>
      <c r="D439" s="202" t="s">
        <v>93</v>
      </c>
      <c r="E439" s="198" t="s">
        <v>798</v>
      </c>
      <c r="F439" s="198" t="s">
        <v>14</v>
      </c>
      <c r="G439" s="205"/>
      <c r="H439" s="199"/>
      <c r="I439" s="216"/>
    </row>
    <row r="440" spans="1:9">
      <c r="A440" s="278"/>
      <c r="B440" s="204"/>
      <c r="C440" s="198" t="s">
        <v>803</v>
      </c>
      <c r="D440" s="202" t="s">
        <v>896</v>
      </c>
      <c r="E440" s="198" t="s">
        <v>798</v>
      </c>
      <c r="F440" s="198" t="s">
        <v>248</v>
      </c>
      <c r="G440" s="195"/>
      <c r="H440" s="209"/>
      <c r="I440" s="216"/>
    </row>
    <row r="441" spans="1:9">
      <c r="A441" s="278"/>
      <c r="B441" s="204"/>
      <c r="C441" s="198" t="s">
        <v>441</v>
      </c>
      <c r="D441" s="202" t="s">
        <v>442</v>
      </c>
      <c r="E441" s="198" t="s">
        <v>798</v>
      </c>
      <c r="F441" s="198" t="s">
        <v>124</v>
      </c>
      <c r="G441" s="205"/>
      <c r="H441" s="199"/>
      <c r="I441" s="216"/>
    </row>
    <row r="442" spans="1:9">
      <c r="A442" s="278"/>
      <c r="B442" s="204"/>
      <c r="C442" s="198" t="s">
        <v>420</v>
      </c>
      <c r="D442" s="202" t="s">
        <v>97</v>
      </c>
      <c r="E442" s="198" t="s">
        <v>798</v>
      </c>
      <c r="F442" s="198" t="s">
        <v>124</v>
      </c>
      <c r="G442" s="205"/>
      <c r="H442" s="199"/>
      <c r="I442" s="216"/>
    </row>
    <row r="443" spans="1:9">
      <c r="A443" s="278"/>
      <c r="B443" s="204"/>
      <c r="C443" s="198" t="s">
        <v>447</v>
      </c>
      <c r="D443" s="202" t="s">
        <v>205</v>
      </c>
      <c r="E443" s="198" t="s">
        <v>798</v>
      </c>
      <c r="F443" s="198" t="s">
        <v>124</v>
      </c>
      <c r="G443" s="205"/>
      <c r="H443" s="199"/>
      <c r="I443" s="216"/>
    </row>
    <row r="444" spans="1:9" ht="24">
      <c r="A444" s="278"/>
      <c r="B444" s="204"/>
      <c r="C444" s="198" t="s">
        <v>443</v>
      </c>
      <c r="D444" s="202" t="s">
        <v>1373</v>
      </c>
      <c r="E444" s="198" t="s">
        <v>797</v>
      </c>
      <c r="F444" s="198" t="s">
        <v>444</v>
      </c>
      <c r="G444" s="205"/>
      <c r="H444" s="199"/>
      <c r="I444" s="216"/>
    </row>
    <row r="445" spans="1:9">
      <c r="A445" s="278"/>
      <c r="B445" s="204"/>
      <c r="C445" s="198"/>
      <c r="D445" s="150" t="s">
        <v>816</v>
      </c>
      <c r="E445" s="198"/>
      <c r="F445" s="193" t="s">
        <v>163</v>
      </c>
      <c r="G445" s="207"/>
      <c r="H445" s="199"/>
      <c r="I445" s="215"/>
    </row>
    <row r="446" spans="1:9">
      <c r="A446" s="278"/>
      <c r="B446" s="204"/>
      <c r="C446" s="198" t="s">
        <v>780</v>
      </c>
      <c r="D446" s="202" t="s">
        <v>13</v>
      </c>
      <c r="E446" s="198" t="s">
        <v>798</v>
      </c>
      <c r="F446" s="198" t="s">
        <v>14</v>
      </c>
      <c r="G446" s="205"/>
      <c r="H446" s="199"/>
      <c r="I446" s="216"/>
    </row>
    <row r="447" spans="1:9">
      <c r="A447" s="278"/>
      <c r="B447" s="204"/>
      <c r="C447" s="198" t="s">
        <v>803</v>
      </c>
      <c r="D447" s="202" t="s">
        <v>896</v>
      </c>
      <c r="E447" s="198" t="s">
        <v>798</v>
      </c>
      <c r="F447" s="198" t="s">
        <v>248</v>
      </c>
      <c r="G447" s="195"/>
      <c r="H447" s="209"/>
      <c r="I447" s="216"/>
    </row>
    <row r="448" spans="1:9">
      <c r="A448" s="278"/>
      <c r="B448" s="204"/>
      <c r="C448" s="198" t="s">
        <v>458</v>
      </c>
      <c r="D448" s="202" t="s">
        <v>128</v>
      </c>
      <c r="E448" s="198" t="s">
        <v>798</v>
      </c>
      <c r="F448" s="198" t="s">
        <v>8</v>
      </c>
      <c r="G448" s="205"/>
      <c r="H448" s="199"/>
      <c r="I448" s="216"/>
    </row>
    <row r="449" spans="1:9">
      <c r="A449" s="279"/>
      <c r="B449" s="204"/>
      <c r="C449" s="198" t="s">
        <v>445</v>
      </c>
      <c r="D449" s="202" t="s">
        <v>446</v>
      </c>
      <c r="E449" s="198" t="s">
        <v>798</v>
      </c>
      <c r="F449" s="198" t="s">
        <v>15</v>
      </c>
      <c r="G449" s="205"/>
      <c r="H449" s="209"/>
      <c r="I449" s="216"/>
    </row>
    <row r="450" spans="1:9">
      <c r="A450" s="204"/>
      <c r="B450" s="204"/>
      <c r="C450" s="198"/>
      <c r="D450" s="150"/>
      <c r="E450" s="198"/>
      <c r="F450" s="204"/>
      <c r="G450" s="207"/>
      <c r="H450" s="199"/>
      <c r="I450" s="150"/>
    </row>
    <row r="451" spans="1:9">
      <c r="A451" s="277">
        <v>6.7</v>
      </c>
      <c r="B451" s="204" t="s">
        <v>1130</v>
      </c>
      <c r="C451" s="198"/>
      <c r="D451" s="150" t="s">
        <v>818</v>
      </c>
      <c r="E451" s="204"/>
      <c r="F451" s="204" t="s">
        <v>163</v>
      </c>
      <c r="G451" s="207"/>
      <c r="H451" s="199"/>
      <c r="I451" s="215"/>
    </row>
    <row r="452" spans="1:9">
      <c r="A452" s="278"/>
      <c r="B452" s="204"/>
      <c r="C452" s="198" t="s">
        <v>784</v>
      </c>
      <c r="D452" s="202" t="s">
        <v>23</v>
      </c>
      <c r="E452" s="198" t="s">
        <v>798</v>
      </c>
      <c r="F452" s="198" t="s">
        <v>14</v>
      </c>
      <c r="G452" s="205"/>
      <c r="H452" s="199"/>
      <c r="I452" s="216"/>
    </row>
    <row r="453" spans="1:9">
      <c r="A453" s="278"/>
      <c r="B453" s="204"/>
      <c r="C453" s="198" t="s">
        <v>803</v>
      </c>
      <c r="D453" s="202" t="s">
        <v>896</v>
      </c>
      <c r="E453" s="198" t="s">
        <v>798</v>
      </c>
      <c r="F453" s="198" t="s">
        <v>248</v>
      </c>
      <c r="G453" s="195"/>
      <c r="H453" s="209"/>
      <c r="I453" s="216"/>
    </row>
    <row r="454" spans="1:9">
      <c r="A454" s="278"/>
      <c r="B454" s="204"/>
      <c r="C454" s="192" t="s">
        <v>912</v>
      </c>
      <c r="D454" s="202" t="s">
        <v>717</v>
      </c>
      <c r="E454" s="198" t="s">
        <v>798</v>
      </c>
      <c r="F454" s="198" t="s">
        <v>163</v>
      </c>
      <c r="G454" s="205"/>
      <c r="H454" s="199"/>
      <c r="I454" s="216"/>
    </row>
    <row r="455" spans="1:9">
      <c r="A455" s="278"/>
      <c r="B455" s="204"/>
      <c r="C455" s="192" t="s">
        <v>933</v>
      </c>
      <c r="D455" s="202" t="s">
        <v>713</v>
      </c>
      <c r="E455" s="198" t="s">
        <v>797</v>
      </c>
      <c r="F455" s="198" t="s">
        <v>4</v>
      </c>
      <c r="G455" s="205"/>
      <c r="H455" s="199"/>
      <c r="I455" s="216"/>
    </row>
    <row r="456" spans="1:9">
      <c r="A456" s="278"/>
      <c r="B456" s="204"/>
      <c r="C456" s="192" t="s">
        <v>974</v>
      </c>
      <c r="D456" s="202" t="s">
        <v>730</v>
      </c>
      <c r="E456" s="198" t="s">
        <v>798</v>
      </c>
      <c r="F456" s="198" t="s">
        <v>4</v>
      </c>
      <c r="G456" s="205"/>
      <c r="H456" s="199"/>
      <c r="I456" s="216"/>
    </row>
    <row r="457" spans="1:9">
      <c r="A457" s="278"/>
      <c r="B457" s="204"/>
      <c r="C457" s="198" t="s">
        <v>975</v>
      </c>
      <c r="D457" s="202" t="s">
        <v>731</v>
      </c>
      <c r="E457" s="198" t="s">
        <v>798</v>
      </c>
      <c r="F457" s="198" t="s">
        <v>4</v>
      </c>
      <c r="G457" s="205"/>
      <c r="H457" s="199"/>
      <c r="I457" s="216"/>
    </row>
    <row r="458" spans="1:9">
      <c r="A458" s="278"/>
      <c r="B458" s="204"/>
      <c r="C458" s="198" t="s">
        <v>331</v>
      </c>
      <c r="D458" s="202" t="s">
        <v>273</v>
      </c>
      <c r="E458" s="198" t="s">
        <v>798</v>
      </c>
      <c r="F458" s="198" t="s">
        <v>4</v>
      </c>
      <c r="G458" s="205"/>
      <c r="H458" s="199"/>
      <c r="I458" s="216"/>
    </row>
    <row r="459" spans="1:9">
      <c r="A459" s="278"/>
      <c r="B459" s="204"/>
      <c r="C459" s="198"/>
      <c r="D459" s="150" t="s">
        <v>95</v>
      </c>
      <c r="E459" s="198"/>
      <c r="F459" s="198"/>
      <c r="G459" s="207"/>
      <c r="H459" s="199"/>
      <c r="I459" s="215"/>
    </row>
    <row r="460" spans="1:9">
      <c r="A460" s="278"/>
      <c r="B460" s="204"/>
      <c r="C460" s="198" t="s">
        <v>780</v>
      </c>
      <c r="D460" s="202" t="s">
        <v>13</v>
      </c>
      <c r="E460" s="198" t="s">
        <v>798</v>
      </c>
      <c r="F460" s="198" t="s">
        <v>14</v>
      </c>
      <c r="G460" s="205"/>
      <c r="H460" s="199"/>
      <c r="I460" s="216"/>
    </row>
    <row r="461" spans="1:9">
      <c r="A461" s="278"/>
      <c r="B461" s="204"/>
      <c r="C461" s="198" t="s">
        <v>803</v>
      </c>
      <c r="D461" s="202" t="s">
        <v>896</v>
      </c>
      <c r="E461" s="198" t="s">
        <v>798</v>
      </c>
      <c r="F461" s="198" t="s">
        <v>248</v>
      </c>
      <c r="G461" s="195"/>
      <c r="H461" s="209"/>
      <c r="I461" s="216"/>
    </row>
    <row r="462" spans="1:9" ht="24">
      <c r="A462" s="278"/>
      <c r="B462" s="204"/>
      <c r="C462" s="198" t="s">
        <v>443</v>
      </c>
      <c r="D462" s="202" t="s">
        <v>1373</v>
      </c>
      <c r="E462" s="198" t="s">
        <v>797</v>
      </c>
      <c r="F462" s="198" t="s">
        <v>444</v>
      </c>
      <c r="G462" s="205"/>
      <c r="H462" s="199"/>
      <c r="I462" s="216"/>
    </row>
    <row r="463" spans="1:9">
      <c r="A463" s="278"/>
      <c r="B463" s="204"/>
      <c r="C463" s="198" t="s">
        <v>399</v>
      </c>
      <c r="D463" s="202" t="s">
        <v>242</v>
      </c>
      <c r="E463" s="198" t="s">
        <v>798</v>
      </c>
      <c r="F463" s="198" t="s">
        <v>8</v>
      </c>
      <c r="G463" s="205"/>
      <c r="H463" s="199"/>
      <c r="I463" s="216"/>
    </row>
    <row r="464" spans="1:9">
      <c r="A464" s="279"/>
      <c r="B464" s="204"/>
      <c r="C464" s="198" t="s">
        <v>445</v>
      </c>
      <c r="D464" s="202" t="s">
        <v>446</v>
      </c>
      <c r="E464" s="198" t="s">
        <v>798</v>
      </c>
      <c r="F464" s="198" t="s">
        <v>15</v>
      </c>
      <c r="G464" s="205"/>
      <c r="H464" s="209"/>
      <c r="I464" s="216"/>
    </row>
    <row r="465" spans="1:9">
      <c r="A465" s="204"/>
      <c r="B465" s="204"/>
      <c r="C465" s="198"/>
      <c r="D465" s="150"/>
      <c r="E465" s="198"/>
      <c r="F465" s="204"/>
      <c r="G465" s="207"/>
      <c r="H465" s="199"/>
      <c r="I465" s="215"/>
    </row>
    <row r="466" spans="1:9">
      <c r="A466" s="277">
        <v>6.8</v>
      </c>
      <c r="B466" s="204" t="s">
        <v>1131</v>
      </c>
      <c r="C466" s="198"/>
      <c r="D466" s="218" t="s">
        <v>272</v>
      </c>
      <c r="E466" s="204"/>
      <c r="F466" s="204" t="s">
        <v>4</v>
      </c>
      <c r="G466" s="207"/>
      <c r="H466" s="199"/>
      <c r="I466" s="215"/>
    </row>
    <row r="467" spans="1:9">
      <c r="A467" s="278"/>
      <c r="B467" s="204"/>
      <c r="C467" s="198" t="s">
        <v>784</v>
      </c>
      <c r="D467" s="202" t="s">
        <v>23</v>
      </c>
      <c r="E467" s="198" t="s">
        <v>798</v>
      </c>
      <c r="F467" s="198" t="s">
        <v>14</v>
      </c>
      <c r="G467" s="205"/>
      <c r="H467" s="199"/>
      <c r="I467" s="216"/>
    </row>
    <row r="468" spans="1:9">
      <c r="A468" s="278"/>
      <c r="B468" s="204"/>
      <c r="C468" s="198" t="s">
        <v>803</v>
      </c>
      <c r="D468" s="202" t="s">
        <v>896</v>
      </c>
      <c r="E468" s="198" t="s">
        <v>798</v>
      </c>
      <c r="F468" s="198" t="s">
        <v>248</v>
      </c>
      <c r="G468" s="195"/>
      <c r="H468" s="209"/>
      <c r="I468" s="216"/>
    </row>
    <row r="469" spans="1:9">
      <c r="A469" s="278"/>
      <c r="B469" s="204"/>
      <c r="C469" s="192" t="s">
        <v>983</v>
      </c>
      <c r="D469" s="202" t="s">
        <v>170</v>
      </c>
      <c r="E469" s="198" t="s">
        <v>798</v>
      </c>
      <c r="F469" s="198" t="s">
        <v>163</v>
      </c>
      <c r="G469" s="205"/>
      <c r="H469" s="199"/>
      <c r="I469" s="216"/>
    </row>
    <row r="470" spans="1:9">
      <c r="A470" s="278"/>
      <c r="B470" s="204"/>
      <c r="C470" s="192" t="s">
        <v>977</v>
      </c>
      <c r="D470" s="202" t="s">
        <v>103</v>
      </c>
      <c r="E470" s="198" t="s">
        <v>798</v>
      </c>
      <c r="F470" s="198" t="s">
        <v>4</v>
      </c>
      <c r="G470" s="205"/>
      <c r="H470" s="199"/>
      <c r="I470" s="216"/>
    </row>
    <row r="471" spans="1:9">
      <c r="A471" s="278"/>
      <c r="B471" s="204"/>
      <c r="C471" s="192" t="s">
        <v>979</v>
      </c>
      <c r="D471" s="202" t="s">
        <v>104</v>
      </c>
      <c r="E471" s="198" t="s">
        <v>798</v>
      </c>
      <c r="F471" s="198" t="s">
        <v>4</v>
      </c>
      <c r="G471" s="205"/>
      <c r="H471" s="199"/>
      <c r="I471" s="216"/>
    </row>
    <row r="472" spans="1:9">
      <c r="A472" s="278"/>
      <c r="B472" s="204"/>
      <c r="C472" s="192" t="s">
        <v>974</v>
      </c>
      <c r="D472" s="202" t="s">
        <v>730</v>
      </c>
      <c r="E472" s="198" t="s">
        <v>798</v>
      </c>
      <c r="F472" s="198" t="s">
        <v>4</v>
      </c>
      <c r="G472" s="205"/>
      <c r="H472" s="199"/>
      <c r="I472" s="216"/>
    </row>
    <row r="473" spans="1:9">
      <c r="A473" s="278"/>
      <c r="B473" s="204"/>
      <c r="C473" s="192" t="s">
        <v>976</v>
      </c>
      <c r="D473" s="202" t="s">
        <v>143</v>
      </c>
      <c r="E473" s="198" t="s">
        <v>798</v>
      </c>
      <c r="F473" s="198" t="s">
        <v>4</v>
      </c>
      <c r="G473" s="205"/>
      <c r="H473" s="199"/>
      <c r="I473" s="216"/>
    </row>
    <row r="474" spans="1:9">
      <c r="A474" s="278"/>
      <c r="B474" s="204"/>
      <c r="C474" s="198"/>
      <c r="D474" s="150" t="s">
        <v>815</v>
      </c>
      <c r="E474" s="198"/>
      <c r="F474" s="204" t="s">
        <v>163</v>
      </c>
      <c r="G474" s="207"/>
      <c r="H474" s="199"/>
      <c r="I474" s="215"/>
    </row>
    <row r="475" spans="1:9">
      <c r="A475" s="278"/>
      <c r="B475" s="204"/>
      <c r="C475" s="198" t="s">
        <v>781</v>
      </c>
      <c r="D475" s="202" t="s">
        <v>93</v>
      </c>
      <c r="E475" s="198" t="s">
        <v>798</v>
      </c>
      <c r="F475" s="198" t="s">
        <v>14</v>
      </c>
      <c r="G475" s="205"/>
      <c r="H475" s="199"/>
      <c r="I475" s="216"/>
    </row>
    <row r="476" spans="1:9">
      <c r="A476" s="278"/>
      <c r="B476" s="204"/>
      <c r="C476" s="198" t="s">
        <v>803</v>
      </c>
      <c r="D476" s="202" t="s">
        <v>896</v>
      </c>
      <c r="E476" s="198" t="s">
        <v>798</v>
      </c>
      <c r="F476" s="198" t="s">
        <v>248</v>
      </c>
      <c r="G476" s="195"/>
      <c r="H476" s="209"/>
      <c r="I476" s="216"/>
    </row>
    <row r="477" spans="1:9">
      <c r="A477" s="278"/>
      <c r="B477" s="204"/>
      <c r="C477" s="198" t="s">
        <v>441</v>
      </c>
      <c r="D477" s="202" t="s">
        <v>442</v>
      </c>
      <c r="E477" s="198" t="s">
        <v>798</v>
      </c>
      <c r="F477" s="198" t="s">
        <v>124</v>
      </c>
      <c r="G477" s="205"/>
      <c r="H477" s="199"/>
      <c r="I477" s="216"/>
    </row>
    <row r="478" spans="1:9">
      <c r="A478" s="278"/>
      <c r="B478" s="204"/>
      <c r="C478" s="198" t="s">
        <v>420</v>
      </c>
      <c r="D478" s="202" t="s">
        <v>97</v>
      </c>
      <c r="E478" s="198" t="s">
        <v>798</v>
      </c>
      <c r="F478" s="198" t="s">
        <v>124</v>
      </c>
      <c r="G478" s="205"/>
      <c r="H478" s="199"/>
      <c r="I478" s="216"/>
    </row>
    <row r="479" spans="1:9">
      <c r="A479" s="278"/>
      <c r="B479" s="204"/>
      <c r="C479" s="198" t="s">
        <v>447</v>
      </c>
      <c r="D479" s="202" t="s">
        <v>205</v>
      </c>
      <c r="E479" s="198" t="s">
        <v>798</v>
      </c>
      <c r="F479" s="198" t="s">
        <v>124</v>
      </c>
      <c r="G479" s="205"/>
      <c r="H479" s="199"/>
      <c r="I479" s="216"/>
    </row>
    <row r="480" spans="1:9" ht="24">
      <c r="A480" s="278"/>
      <c r="B480" s="204"/>
      <c r="C480" s="198" t="s">
        <v>443</v>
      </c>
      <c r="D480" s="202" t="s">
        <v>1373</v>
      </c>
      <c r="E480" s="198" t="s">
        <v>797</v>
      </c>
      <c r="F480" s="198" t="s">
        <v>444</v>
      </c>
      <c r="G480" s="205"/>
      <c r="H480" s="199"/>
      <c r="I480" s="216"/>
    </row>
    <row r="481" spans="1:9">
      <c r="A481" s="278"/>
      <c r="B481" s="204"/>
      <c r="C481" s="198"/>
      <c r="D481" s="150" t="s">
        <v>816</v>
      </c>
      <c r="E481" s="198"/>
      <c r="F481" s="193" t="s">
        <v>163</v>
      </c>
      <c r="G481" s="207"/>
      <c r="H481" s="199"/>
      <c r="I481" s="215"/>
    </row>
    <row r="482" spans="1:9">
      <c r="A482" s="278"/>
      <c r="B482" s="204"/>
      <c r="C482" s="198" t="s">
        <v>780</v>
      </c>
      <c r="D482" s="202" t="s">
        <v>13</v>
      </c>
      <c r="E482" s="198" t="s">
        <v>798</v>
      </c>
      <c r="F482" s="198" t="s">
        <v>14</v>
      </c>
      <c r="G482" s="205"/>
      <c r="H482" s="199"/>
      <c r="I482" s="216"/>
    </row>
    <row r="483" spans="1:9">
      <c r="A483" s="278"/>
      <c r="B483" s="204"/>
      <c r="C483" s="198" t="s">
        <v>803</v>
      </c>
      <c r="D483" s="202" t="s">
        <v>896</v>
      </c>
      <c r="E483" s="198" t="s">
        <v>798</v>
      </c>
      <c r="F483" s="198" t="s">
        <v>248</v>
      </c>
      <c r="G483" s="195"/>
      <c r="H483" s="209"/>
      <c r="I483" s="216"/>
    </row>
    <row r="484" spans="1:9">
      <c r="A484" s="278"/>
      <c r="B484" s="204"/>
      <c r="C484" s="198" t="s">
        <v>458</v>
      </c>
      <c r="D484" s="202" t="s">
        <v>128</v>
      </c>
      <c r="E484" s="198" t="s">
        <v>798</v>
      </c>
      <c r="F484" s="198" t="s">
        <v>8</v>
      </c>
      <c r="G484" s="205"/>
      <c r="H484" s="199"/>
      <c r="I484" s="216"/>
    </row>
    <row r="485" spans="1:9">
      <c r="A485" s="279"/>
      <c r="B485" s="204"/>
      <c r="C485" s="198" t="s">
        <v>445</v>
      </c>
      <c r="D485" s="202" t="s">
        <v>446</v>
      </c>
      <c r="E485" s="198" t="s">
        <v>798</v>
      </c>
      <c r="F485" s="198" t="s">
        <v>15</v>
      </c>
      <c r="G485" s="205"/>
      <c r="H485" s="209"/>
      <c r="I485" s="216"/>
    </row>
    <row r="486" spans="1:9">
      <c r="A486" s="204"/>
      <c r="B486" s="204"/>
      <c r="C486" s="198"/>
      <c r="D486" s="150"/>
      <c r="E486" s="198"/>
      <c r="F486" s="204"/>
      <c r="G486" s="207"/>
      <c r="H486" s="199"/>
      <c r="I486" s="215"/>
    </row>
    <row r="487" spans="1:9">
      <c r="A487" s="277">
        <v>6.9</v>
      </c>
      <c r="B487" s="204" t="s">
        <v>1132</v>
      </c>
      <c r="C487" s="198"/>
      <c r="D487" s="150" t="s">
        <v>269</v>
      </c>
      <c r="E487" s="204"/>
      <c r="F487" s="204" t="s">
        <v>4</v>
      </c>
      <c r="G487" s="207"/>
      <c r="H487" s="199"/>
      <c r="I487" s="215"/>
    </row>
    <row r="488" spans="1:9">
      <c r="A488" s="278"/>
      <c r="B488" s="204"/>
      <c r="C488" s="198" t="s">
        <v>784</v>
      </c>
      <c r="D488" s="202" t="s">
        <v>23</v>
      </c>
      <c r="E488" s="198" t="s">
        <v>798</v>
      </c>
      <c r="F488" s="198" t="s">
        <v>14</v>
      </c>
      <c r="G488" s="205"/>
      <c r="H488" s="199"/>
      <c r="I488" s="216"/>
    </row>
    <row r="489" spans="1:9">
      <c r="A489" s="278"/>
      <c r="B489" s="204"/>
      <c r="C489" s="198" t="s">
        <v>803</v>
      </c>
      <c r="D489" s="202" t="s">
        <v>896</v>
      </c>
      <c r="E489" s="198" t="s">
        <v>798</v>
      </c>
      <c r="F489" s="198" t="s">
        <v>248</v>
      </c>
      <c r="G489" s="195"/>
      <c r="H489" s="209"/>
      <c r="I489" s="216"/>
    </row>
    <row r="490" spans="1:9">
      <c r="A490" s="278"/>
      <c r="B490" s="204"/>
      <c r="C490" s="192" t="s">
        <v>984</v>
      </c>
      <c r="D490" s="202" t="s">
        <v>101</v>
      </c>
      <c r="E490" s="198" t="s">
        <v>798</v>
      </c>
      <c r="F490" s="198" t="s">
        <v>163</v>
      </c>
      <c r="G490" s="205"/>
      <c r="H490" s="199"/>
      <c r="I490" s="216"/>
    </row>
    <row r="491" spans="1:9">
      <c r="A491" s="278"/>
      <c r="B491" s="204"/>
      <c r="C491" s="192" t="s">
        <v>982</v>
      </c>
      <c r="D491" s="202" t="s">
        <v>172</v>
      </c>
      <c r="E491" s="198" t="s">
        <v>798</v>
      </c>
      <c r="F491" s="198" t="s">
        <v>4</v>
      </c>
      <c r="G491" s="205"/>
      <c r="H491" s="199"/>
      <c r="I491" s="216"/>
    </row>
    <row r="492" spans="1:9">
      <c r="A492" s="278"/>
      <c r="B492" s="204"/>
      <c r="C492" s="192" t="s">
        <v>978</v>
      </c>
      <c r="D492" s="202" t="s">
        <v>144</v>
      </c>
      <c r="E492" s="198" t="s">
        <v>798</v>
      </c>
      <c r="F492" s="198" t="s">
        <v>4</v>
      </c>
      <c r="G492" s="205"/>
      <c r="H492" s="199"/>
      <c r="I492" s="216"/>
    </row>
    <row r="493" spans="1:9">
      <c r="A493" s="278"/>
      <c r="B493" s="204"/>
      <c r="C493" s="192" t="s">
        <v>980</v>
      </c>
      <c r="D493" s="202" t="s">
        <v>145</v>
      </c>
      <c r="E493" s="198" t="s">
        <v>798</v>
      </c>
      <c r="F493" s="198" t="s">
        <v>4</v>
      </c>
      <c r="G493" s="205"/>
      <c r="H493" s="199"/>
      <c r="I493" s="216"/>
    </row>
    <row r="494" spans="1:9">
      <c r="A494" s="278"/>
      <c r="B494" s="204"/>
      <c r="C494" s="192" t="s">
        <v>974</v>
      </c>
      <c r="D494" s="202" t="s">
        <v>730</v>
      </c>
      <c r="E494" s="198" t="s">
        <v>798</v>
      </c>
      <c r="F494" s="198" t="s">
        <v>4</v>
      </c>
      <c r="G494" s="205"/>
      <c r="H494" s="199"/>
      <c r="I494" s="216"/>
    </row>
    <row r="495" spans="1:9">
      <c r="A495" s="278"/>
      <c r="B495" s="204"/>
      <c r="C495" s="192" t="s">
        <v>976</v>
      </c>
      <c r="D495" s="202" t="s">
        <v>143</v>
      </c>
      <c r="E495" s="198" t="s">
        <v>798</v>
      </c>
      <c r="F495" s="198" t="s">
        <v>4</v>
      </c>
      <c r="G495" s="205"/>
      <c r="H495" s="199"/>
      <c r="I495" s="216"/>
    </row>
    <row r="496" spans="1:9">
      <c r="A496" s="278"/>
      <c r="B496" s="204"/>
      <c r="C496" s="192" t="s">
        <v>689</v>
      </c>
      <c r="D496" s="202" t="s">
        <v>680</v>
      </c>
      <c r="E496" s="198" t="s">
        <v>798</v>
      </c>
      <c r="F496" s="198" t="s">
        <v>163</v>
      </c>
      <c r="G496" s="205"/>
      <c r="H496" s="199"/>
      <c r="I496" s="216"/>
    </row>
    <row r="497" spans="1:9">
      <c r="A497" s="278"/>
      <c r="B497" s="204"/>
      <c r="C497" s="192" t="s">
        <v>930</v>
      </c>
      <c r="D497" s="202" t="s">
        <v>709</v>
      </c>
      <c r="E497" s="198" t="s">
        <v>798</v>
      </c>
      <c r="F497" s="198" t="s">
        <v>4</v>
      </c>
      <c r="G497" s="205"/>
      <c r="H497" s="199"/>
      <c r="I497" s="216"/>
    </row>
    <row r="498" spans="1:9">
      <c r="A498" s="278"/>
      <c r="B498" s="204"/>
      <c r="C498" s="192" t="s">
        <v>379</v>
      </c>
      <c r="D498" s="202" t="s">
        <v>132</v>
      </c>
      <c r="E498" s="198" t="s">
        <v>798</v>
      </c>
      <c r="F498" s="198" t="s">
        <v>4</v>
      </c>
      <c r="G498" s="205"/>
      <c r="H498" s="199"/>
      <c r="I498" s="216"/>
    </row>
    <row r="499" spans="1:9">
      <c r="A499" s="278"/>
      <c r="B499" s="204"/>
      <c r="C499" s="198"/>
      <c r="D499" s="150" t="s">
        <v>815</v>
      </c>
      <c r="E499" s="198"/>
      <c r="F499" s="204" t="s">
        <v>163</v>
      </c>
      <c r="G499" s="207"/>
      <c r="H499" s="199"/>
      <c r="I499" s="215"/>
    </row>
    <row r="500" spans="1:9">
      <c r="A500" s="278"/>
      <c r="B500" s="204"/>
      <c r="C500" s="198" t="s">
        <v>781</v>
      </c>
      <c r="D500" s="202" t="s">
        <v>93</v>
      </c>
      <c r="E500" s="198" t="s">
        <v>798</v>
      </c>
      <c r="F500" s="198" t="s">
        <v>14</v>
      </c>
      <c r="G500" s="205"/>
      <c r="H500" s="199"/>
      <c r="I500" s="216"/>
    </row>
    <row r="501" spans="1:9">
      <c r="A501" s="278"/>
      <c r="B501" s="204"/>
      <c r="C501" s="198" t="s">
        <v>803</v>
      </c>
      <c r="D501" s="202" t="s">
        <v>896</v>
      </c>
      <c r="E501" s="198" t="s">
        <v>798</v>
      </c>
      <c r="F501" s="198" t="s">
        <v>248</v>
      </c>
      <c r="G501" s="195"/>
      <c r="H501" s="209"/>
      <c r="I501" s="216"/>
    </row>
    <row r="502" spans="1:9">
      <c r="A502" s="278"/>
      <c r="B502" s="204"/>
      <c r="C502" s="198" t="s">
        <v>441</v>
      </c>
      <c r="D502" s="202" t="s">
        <v>442</v>
      </c>
      <c r="E502" s="198" t="s">
        <v>798</v>
      </c>
      <c r="F502" s="198" t="s">
        <v>124</v>
      </c>
      <c r="G502" s="205"/>
      <c r="H502" s="199"/>
      <c r="I502" s="216"/>
    </row>
    <row r="503" spans="1:9">
      <c r="A503" s="278"/>
      <c r="B503" s="204"/>
      <c r="C503" s="198" t="s">
        <v>420</v>
      </c>
      <c r="D503" s="202" t="s">
        <v>97</v>
      </c>
      <c r="E503" s="198" t="s">
        <v>798</v>
      </c>
      <c r="F503" s="198" t="s">
        <v>124</v>
      </c>
      <c r="G503" s="205"/>
      <c r="H503" s="199"/>
      <c r="I503" s="216"/>
    </row>
    <row r="504" spans="1:9">
      <c r="A504" s="278"/>
      <c r="B504" s="204"/>
      <c r="C504" s="198" t="s">
        <v>447</v>
      </c>
      <c r="D504" s="202" t="s">
        <v>205</v>
      </c>
      <c r="E504" s="198" t="s">
        <v>798</v>
      </c>
      <c r="F504" s="198" t="s">
        <v>124</v>
      </c>
      <c r="G504" s="205"/>
      <c r="H504" s="199"/>
      <c r="I504" s="216"/>
    </row>
    <row r="505" spans="1:9" ht="24">
      <c r="A505" s="278"/>
      <c r="B505" s="204"/>
      <c r="C505" s="198" t="s">
        <v>443</v>
      </c>
      <c r="D505" s="202" t="s">
        <v>1373</v>
      </c>
      <c r="E505" s="198" t="s">
        <v>797</v>
      </c>
      <c r="F505" s="198" t="s">
        <v>444</v>
      </c>
      <c r="G505" s="205"/>
      <c r="H505" s="199"/>
      <c r="I505" s="216"/>
    </row>
    <row r="506" spans="1:9">
      <c r="A506" s="278"/>
      <c r="B506" s="204"/>
      <c r="C506" s="198"/>
      <c r="D506" s="150" t="s">
        <v>816</v>
      </c>
      <c r="E506" s="198"/>
      <c r="F506" s="193" t="s">
        <v>163</v>
      </c>
      <c r="G506" s="207"/>
      <c r="H506" s="199"/>
      <c r="I506" s="215"/>
    </row>
    <row r="507" spans="1:9">
      <c r="A507" s="278"/>
      <c r="B507" s="204"/>
      <c r="C507" s="198" t="s">
        <v>780</v>
      </c>
      <c r="D507" s="202" t="s">
        <v>13</v>
      </c>
      <c r="E507" s="198" t="s">
        <v>798</v>
      </c>
      <c r="F507" s="198" t="s">
        <v>14</v>
      </c>
      <c r="G507" s="205"/>
      <c r="H507" s="199"/>
      <c r="I507" s="216"/>
    </row>
    <row r="508" spans="1:9">
      <c r="A508" s="278"/>
      <c r="B508" s="204"/>
      <c r="C508" s="198" t="s">
        <v>803</v>
      </c>
      <c r="D508" s="202" t="s">
        <v>896</v>
      </c>
      <c r="E508" s="198" t="s">
        <v>798</v>
      </c>
      <c r="F508" s="198" t="s">
        <v>248</v>
      </c>
      <c r="G508" s="195"/>
      <c r="H508" s="209"/>
      <c r="I508" s="216"/>
    </row>
    <row r="509" spans="1:9">
      <c r="A509" s="278"/>
      <c r="B509" s="204"/>
      <c r="C509" s="198" t="s">
        <v>458</v>
      </c>
      <c r="D509" s="202" t="s">
        <v>128</v>
      </c>
      <c r="E509" s="198" t="s">
        <v>798</v>
      </c>
      <c r="F509" s="198" t="s">
        <v>8</v>
      </c>
      <c r="G509" s="205"/>
      <c r="H509" s="199"/>
      <c r="I509" s="216"/>
    </row>
    <row r="510" spans="1:9">
      <c r="A510" s="279"/>
      <c r="B510" s="204"/>
      <c r="C510" s="198" t="s">
        <v>445</v>
      </c>
      <c r="D510" s="202" t="s">
        <v>446</v>
      </c>
      <c r="E510" s="198" t="s">
        <v>798</v>
      </c>
      <c r="F510" s="198" t="s">
        <v>15</v>
      </c>
      <c r="G510" s="205"/>
      <c r="H510" s="209"/>
      <c r="I510" s="216"/>
    </row>
    <row r="511" spans="1:9">
      <c r="A511" s="204"/>
      <c r="B511" s="204"/>
      <c r="C511" s="198"/>
      <c r="D511" s="150"/>
      <c r="E511" s="198"/>
      <c r="F511" s="204"/>
      <c r="G511" s="207"/>
      <c r="H511" s="199"/>
      <c r="I511" s="215"/>
    </row>
    <row r="512" spans="1:9">
      <c r="A512" s="280">
        <v>6.1</v>
      </c>
      <c r="B512" s="204" t="s">
        <v>1133</v>
      </c>
      <c r="C512" s="198"/>
      <c r="D512" s="150" t="s">
        <v>237</v>
      </c>
      <c r="E512" s="204"/>
      <c r="F512" s="204" t="s">
        <v>163</v>
      </c>
      <c r="G512" s="207"/>
      <c r="H512" s="199"/>
      <c r="I512" s="215"/>
    </row>
    <row r="513" spans="1:9">
      <c r="A513" s="283"/>
      <c r="B513" s="204"/>
      <c r="C513" s="198" t="s">
        <v>784</v>
      </c>
      <c r="D513" s="202" t="s">
        <v>23</v>
      </c>
      <c r="E513" s="198" t="s">
        <v>798</v>
      </c>
      <c r="F513" s="198" t="s">
        <v>14</v>
      </c>
      <c r="G513" s="205"/>
      <c r="H513" s="199"/>
      <c r="I513" s="216"/>
    </row>
    <row r="514" spans="1:9">
      <c r="A514" s="283"/>
      <c r="B514" s="204"/>
      <c r="C514" s="198" t="s">
        <v>803</v>
      </c>
      <c r="D514" s="202" t="s">
        <v>896</v>
      </c>
      <c r="E514" s="198" t="s">
        <v>798</v>
      </c>
      <c r="F514" s="198" t="s">
        <v>248</v>
      </c>
      <c r="G514" s="195"/>
      <c r="H514" s="209"/>
      <c r="I514" s="216"/>
    </row>
    <row r="515" spans="1:9">
      <c r="A515" s="283"/>
      <c r="B515" s="204"/>
      <c r="C515" s="192" t="s">
        <v>983</v>
      </c>
      <c r="D515" s="202" t="s">
        <v>170</v>
      </c>
      <c r="E515" s="198" t="s">
        <v>798</v>
      </c>
      <c r="F515" s="198" t="s">
        <v>163</v>
      </c>
      <c r="G515" s="205"/>
      <c r="H515" s="199"/>
      <c r="I515" s="216"/>
    </row>
    <row r="516" spans="1:9">
      <c r="A516" s="283"/>
      <c r="B516" s="204"/>
      <c r="C516" s="192" t="s">
        <v>981</v>
      </c>
      <c r="D516" s="202" t="s">
        <v>171</v>
      </c>
      <c r="E516" s="198" t="s">
        <v>798</v>
      </c>
      <c r="F516" s="198" t="s">
        <v>4</v>
      </c>
      <c r="G516" s="205"/>
      <c r="H516" s="199"/>
      <c r="I516" s="216"/>
    </row>
    <row r="517" spans="1:9">
      <c r="A517" s="283"/>
      <c r="B517" s="204"/>
      <c r="C517" s="192" t="s">
        <v>974</v>
      </c>
      <c r="D517" s="202" t="s">
        <v>730</v>
      </c>
      <c r="E517" s="198" t="s">
        <v>798</v>
      </c>
      <c r="F517" s="198" t="s">
        <v>4</v>
      </c>
      <c r="G517" s="205"/>
      <c r="H517" s="199"/>
      <c r="I517" s="216"/>
    </row>
    <row r="518" spans="1:9">
      <c r="A518" s="283"/>
      <c r="B518" s="204"/>
      <c r="C518" s="192" t="s">
        <v>976</v>
      </c>
      <c r="D518" s="202" t="s">
        <v>143</v>
      </c>
      <c r="E518" s="198" t="s">
        <v>798</v>
      </c>
      <c r="F518" s="198" t="s">
        <v>4</v>
      </c>
      <c r="G518" s="205"/>
      <c r="H518" s="199"/>
      <c r="I518" s="216"/>
    </row>
    <row r="519" spans="1:9">
      <c r="A519" s="283"/>
      <c r="B519" s="204"/>
      <c r="C519" s="192" t="s">
        <v>327</v>
      </c>
      <c r="D519" s="202" t="s">
        <v>278</v>
      </c>
      <c r="E519" s="198" t="s">
        <v>798</v>
      </c>
      <c r="F519" s="198" t="s">
        <v>4</v>
      </c>
      <c r="G519" s="205"/>
      <c r="H519" s="199"/>
      <c r="I519" s="216"/>
    </row>
    <row r="520" spans="1:9">
      <c r="A520" s="283"/>
      <c r="B520" s="204"/>
      <c r="C520" s="198"/>
      <c r="D520" s="150" t="s">
        <v>815</v>
      </c>
      <c r="E520" s="198"/>
      <c r="F520" s="204" t="s">
        <v>163</v>
      </c>
      <c r="G520" s="207"/>
      <c r="H520" s="199"/>
      <c r="I520" s="215"/>
    </row>
    <row r="521" spans="1:9">
      <c r="A521" s="283"/>
      <c r="B521" s="204"/>
      <c r="C521" s="198" t="s">
        <v>781</v>
      </c>
      <c r="D521" s="202" t="s">
        <v>93</v>
      </c>
      <c r="E521" s="198" t="s">
        <v>798</v>
      </c>
      <c r="F521" s="198" t="s">
        <v>14</v>
      </c>
      <c r="G521" s="205"/>
      <c r="H521" s="199"/>
      <c r="I521" s="216"/>
    </row>
    <row r="522" spans="1:9">
      <c r="A522" s="283"/>
      <c r="B522" s="204"/>
      <c r="C522" s="198" t="s">
        <v>803</v>
      </c>
      <c r="D522" s="202" t="s">
        <v>896</v>
      </c>
      <c r="E522" s="198" t="s">
        <v>798</v>
      </c>
      <c r="F522" s="198" t="s">
        <v>248</v>
      </c>
      <c r="G522" s="195"/>
      <c r="H522" s="209"/>
      <c r="I522" s="216"/>
    </row>
    <row r="523" spans="1:9">
      <c r="A523" s="283"/>
      <c r="B523" s="204"/>
      <c r="C523" s="198" t="s">
        <v>441</v>
      </c>
      <c r="D523" s="202" t="s">
        <v>442</v>
      </c>
      <c r="E523" s="198" t="s">
        <v>798</v>
      </c>
      <c r="F523" s="198" t="s">
        <v>124</v>
      </c>
      <c r="G523" s="205"/>
      <c r="H523" s="199"/>
      <c r="I523" s="216"/>
    </row>
    <row r="524" spans="1:9">
      <c r="A524" s="283"/>
      <c r="B524" s="204"/>
      <c r="C524" s="198" t="s">
        <v>420</v>
      </c>
      <c r="D524" s="202" t="s">
        <v>97</v>
      </c>
      <c r="E524" s="198" t="s">
        <v>798</v>
      </c>
      <c r="F524" s="198" t="s">
        <v>124</v>
      </c>
      <c r="G524" s="205"/>
      <c r="H524" s="199"/>
      <c r="I524" s="216"/>
    </row>
    <row r="525" spans="1:9">
      <c r="A525" s="283"/>
      <c r="B525" s="204"/>
      <c r="C525" s="198" t="s">
        <v>447</v>
      </c>
      <c r="D525" s="202" t="s">
        <v>205</v>
      </c>
      <c r="E525" s="198" t="s">
        <v>798</v>
      </c>
      <c r="F525" s="198" t="s">
        <v>124</v>
      </c>
      <c r="G525" s="205"/>
      <c r="H525" s="199"/>
      <c r="I525" s="216"/>
    </row>
    <row r="526" spans="1:9" ht="24">
      <c r="A526" s="283"/>
      <c r="B526" s="204"/>
      <c r="C526" s="198" t="s">
        <v>443</v>
      </c>
      <c r="D526" s="202" t="s">
        <v>1373</v>
      </c>
      <c r="E526" s="198" t="s">
        <v>797</v>
      </c>
      <c r="F526" s="198" t="s">
        <v>444</v>
      </c>
      <c r="G526" s="205"/>
      <c r="H526" s="199"/>
      <c r="I526" s="216"/>
    </row>
    <row r="527" spans="1:9">
      <c r="A527" s="283"/>
      <c r="B527" s="204"/>
      <c r="C527" s="198"/>
      <c r="D527" s="150" t="s">
        <v>816</v>
      </c>
      <c r="E527" s="198"/>
      <c r="F527" s="193" t="s">
        <v>163</v>
      </c>
      <c r="G527" s="207"/>
      <c r="H527" s="199"/>
      <c r="I527" s="215"/>
    </row>
    <row r="528" spans="1:9">
      <c r="A528" s="283"/>
      <c r="B528" s="204"/>
      <c r="C528" s="198" t="s">
        <v>780</v>
      </c>
      <c r="D528" s="202" t="s">
        <v>13</v>
      </c>
      <c r="E528" s="198" t="s">
        <v>798</v>
      </c>
      <c r="F528" s="198" t="s">
        <v>14</v>
      </c>
      <c r="G528" s="205"/>
      <c r="H528" s="199"/>
      <c r="I528" s="216"/>
    </row>
    <row r="529" spans="1:9">
      <c r="A529" s="283"/>
      <c r="B529" s="204"/>
      <c r="C529" s="198" t="s">
        <v>803</v>
      </c>
      <c r="D529" s="202" t="s">
        <v>896</v>
      </c>
      <c r="E529" s="198" t="s">
        <v>798</v>
      </c>
      <c r="F529" s="198" t="s">
        <v>248</v>
      </c>
      <c r="G529" s="195"/>
      <c r="H529" s="209"/>
      <c r="I529" s="216"/>
    </row>
    <row r="530" spans="1:9">
      <c r="A530" s="283"/>
      <c r="B530" s="204"/>
      <c r="C530" s="198" t="s">
        <v>458</v>
      </c>
      <c r="D530" s="202" t="s">
        <v>128</v>
      </c>
      <c r="E530" s="198" t="s">
        <v>798</v>
      </c>
      <c r="F530" s="198" t="s">
        <v>8</v>
      </c>
      <c r="G530" s="205"/>
      <c r="H530" s="199"/>
      <c r="I530" s="216"/>
    </row>
    <row r="531" spans="1:9">
      <c r="A531" s="281"/>
      <c r="B531" s="204"/>
      <c r="C531" s="198" t="s">
        <v>445</v>
      </c>
      <c r="D531" s="202" t="s">
        <v>446</v>
      </c>
      <c r="E531" s="198" t="s">
        <v>798</v>
      </c>
      <c r="F531" s="198" t="s">
        <v>15</v>
      </c>
      <c r="G531" s="205"/>
      <c r="H531" s="209"/>
      <c r="I531" s="216"/>
    </row>
    <row r="532" spans="1:9">
      <c r="A532" s="204"/>
      <c r="B532" s="204"/>
      <c r="C532" s="198"/>
      <c r="D532" s="150"/>
      <c r="E532" s="198"/>
      <c r="F532" s="204"/>
      <c r="G532" s="207"/>
      <c r="H532" s="199"/>
      <c r="I532" s="215"/>
    </row>
    <row r="533" spans="1:9">
      <c r="A533" s="277">
        <v>6.11</v>
      </c>
      <c r="B533" s="204" t="s">
        <v>1134</v>
      </c>
      <c r="C533" s="198"/>
      <c r="D533" s="150" t="s">
        <v>238</v>
      </c>
      <c r="E533" s="204"/>
      <c r="F533" s="204" t="s">
        <v>163</v>
      </c>
      <c r="G533" s="207"/>
      <c r="H533" s="199"/>
      <c r="I533" s="215"/>
    </row>
    <row r="534" spans="1:9">
      <c r="A534" s="278"/>
      <c r="B534" s="204"/>
      <c r="C534" s="198" t="s">
        <v>784</v>
      </c>
      <c r="D534" s="202" t="s">
        <v>23</v>
      </c>
      <c r="E534" s="198" t="s">
        <v>798</v>
      </c>
      <c r="F534" s="198" t="s">
        <v>14</v>
      </c>
      <c r="G534" s="205"/>
      <c r="H534" s="199"/>
      <c r="I534" s="216"/>
    </row>
    <row r="535" spans="1:9">
      <c r="A535" s="278"/>
      <c r="B535" s="204"/>
      <c r="C535" s="198" t="s">
        <v>803</v>
      </c>
      <c r="D535" s="202" t="s">
        <v>896</v>
      </c>
      <c r="E535" s="198" t="s">
        <v>798</v>
      </c>
      <c r="F535" s="198" t="s">
        <v>248</v>
      </c>
      <c r="G535" s="195"/>
      <c r="H535" s="209"/>
      <c r="I535" s="216"/>
    </row>
    <row r="536" spans="1:9">
      <c r="A536" s="278"/>
      <c r="B536" s="204"/>
      <c r="C536" s="192" t="s">
        <v>984</v>
      </c>
      <c r="D536" s="202" t="s">
        <v>101</v>
      </c>
      <c r="E536" s="198" t="s">
        <v>798</v>
      </c>
      <c r="F536" s="198" t="s">
        <v>163</v>
      </c>
      <c r="G536" s="205"/>
      <c r="H536" s="199"/>
      <c r="I536" s="216"/>
    </row>
    <row r="537" spans="1:9">
      <c r="A537" s="278"/>
      <c r="B537" s="204"/>
      <c r="C537" s="192" t="s">
        <v>982</v>
      </c>
      <c r="D537" s="202" t="s">
        <v>172</v>
      </c>
      <c r="E537" s="198" t="s">
        <v>798</v>
      </c>
      <c r="F537" s="198" t="s">
        <v>4</v>
      </c>
      <c r="G537" s="205"/>
      <c r="H537" s="199"/>
      <c r="I537" s="216"/>
    </row>
    <row r="538" spans="1:9">
      <c r="A538" s="278"/>
      <c r="B538" s="204"/>
      <c r="C538" s="192" t="s">
        <v>974</v>
      </c>
      <c r="D538" s="202" t="s">
        <v>730</v>
      </c>
      <c r="E538" s="198" t="s">
        <v>798</v>
      </c>
      <c r="F538" s="198" t="s">
        <v>4</v>
      </c>
      <c r="G538" s="205"/>
      <c r="H538" s="199"/>
      <c r="I538" s="216"/>
    </row>
    <row r="539" spans="1:9">
      <c r="A539" s="278"/>
      <c r="B539" s="204"/>
      <c r="C539" s="192" t="s">
        <v>976</v>
      </c>
      <c r="D539" s="202" t="s">
        <v>143</v>
      </c>
      <c r="E539" s="198" t="s">
        <v>798</v>
      </c>
      <c r="F539" s="198" t="s">
        <v>4</v>
      </c>
      <c r="G539" s="205"/>
      <c r="H539" s="199"/>
      <c r="I539" s="216"/>
    </row>
    <row r="540" spans="1:9">
      <c r="A540" s="278"/>
      <c r="B540" s="204"/>
      <c r="C540" s="198" t="s">
        <v>328</v>
      </c>
      <c r="D540" s="202" t="s">
        <v>275</v>
      </c>
      <c r="E540" s="198" t="s">
        <v>798</v>
      </c>
      <c r="F540" s="198" t="s">
        <v>4</v>
      </c>
      <c r="G540" s="205"/>
      <c r="H540" s="199"/>
      <c r="I540" s="216"/>
    </row>
    <row r="541" spans="1:9">
      <c r="A541" s="278"/>
      <c r="B541" s="204"/>
      <c r="C541" s="198"/>
      <c r="D541" s="150" t="s">
        <v>815</v>
      </c>
      <c r="E541" s="198"/>
      <c r="F541" s="204" t="s">
        <v>163</v>
      </c>
      <c r="G541" s="207"/>
      <c r="H541" s="199"/>
      <c r="I541" s="215"/>
    </row>
    <row r="542" spans="1:9">
      <c r="A542" s="278"/>
      <c r="B542" s="204"/>
      <c r="C542" s="198" t="s">
        <v>781</v>
      </c>
      <c r="D542" s="202" t="s">
        <v>93</v>
      </c>
      <c r="E542" s="198" t="s">
        <v>798</v>
      </c>
      <c r="F542" s="198" t="s">
        <v>14</v>
      </c>
      <c r="G542" s="205"/>
      <c r="H542" s="199"/>
      <c r="I542" s="216"/>
    </row>
    <row r="543" spans="1:9">
      <c r="A543" s="278"/>
      <c r="B543" s="204"/>
      <c r="C543" s="198" t="s">
        <v>803</v>
      </c>
      <c r="D543" s="202" t="s">
        <v>896</v>
      </c>
      <c r="E543" s="198" t="s">
        <v>798</v>
      </c>
      <c r="F543" s="198" t="s">
        <v>248</v>
      </c>
      <c r="G543" s="195"/>
      <c r="H543" s="209"/>
      <c r="I543" s="216"/>
    </row>
    <row r="544" spans="1:9">
      <c r="A544" s="278"/>
      <c r="B544" s="204"/>
      <c r="C544" s="198" t="s">
        <v>441</v>
      </c>
      <c r="D544" s="202" t="s">
        <v>442</v>
      </c>
      <c r="E544" s="198" t="s">
        <v>798</v>
      </c>
      <c r="F544" s="198" t="s">
        <v>124</v>
      </c>
      <c r="G544" s="205"/>
      <c r="H544" s="199"/>
      <c r="I544" s="216"/>
    </row>
    <row r="545" spans="1:9">
      <c r="A545" s="278"/>
      <c r="B545" s="204"/>
      <c r="C545" s="198" t="s">
        <v>420</v>
      </c>
      <c r="D545" s="202" t="s">
        <v>97</v>
      </c>
      <c r="E545" s="198" t="s">
        <v>798</v>
      </c>
      <c r="F545" s="198" t="s">
        <v>124</v>
      </c>
      <c r="G545" s="205"/>
      <c r="H545" s="199"/>
      <c r="I545" s="216"/>
    </row>
    <row r="546" spans="1:9">
      <c r="A546" s="278"/>
      <c r="B546" s="204"/>
      <c r="C546" s="198" t="s">
        <v>447</v>
      </c>
      <c r="D546" s="202" t="s">
        <v>205</v>
      </c>
      <c r="E546" s="198" t="s">
        <v>798</v>
      </c>
      <c r="F546" s="198" t="s">
        <v>124</v>
      </c>
      <c r="G546" s="205"/>
      <c r="H546" s="199"/>
      <c r="I546" s="216"/>
    </row>
    <row r="547" spans="1:9" ht="24">
      <c r="A547" s="278"/>
      <c r="B547" s="204"/>
      <c r="C547" s="198" t="s">
        <v>443</v>
      </c>
      <c r="D547" s="202" t="s">
        <v>1373</v>
      </c>
      <c r="E547" s="198" t="s">
        <v>797</v>
      </c>
      <c r="F547" s="198" t="s">
        <v>444</v>
      </c>
      <c r="G547" s="205"/>
      <c r="H547" s="199"/>
      <c r="I547" s="216"/>
    </row>
    <row r="548" spans="1:9">
      <c r="A548" s="278"/>
      <c r="B548" s="204"/>
      <c r="C548" s="198"/>
      <c r="D548" s="150" t="s">
        <v>816</v>
      </c>
      <c r="E548" s="198"/>
      <c r="F548" s="193" t="s">
        <v>163</v>
      </c>
      <c r="G548" s="207"/>
      <c r="H548" s="199"/>
      <c r="I548" s="215"/>
    </row>
    <row r="549" spans="1:9">
      <c r="A549" s="278"/>
      <c r="B549" s="204"/>
      <c r="C549" s="198" t="s">
        <v>780</v>
      </c>
      <c r="D549" s="202" t="s">
        <v>13</v>
      </c>
      <c r="E549" s="198" t="s">
        <v>798</v>
      </c>
      <c r="F549" s="198" t="s">
        <v>14</v>
      </c>
      <c r="G549" s="205"/>
      <c r="H549" s="199"/>
      <c r="I549" s="216"/>
    </row>
    <row r="550" spans="1:9">
      <c r="A550" s="278"/>
      <c r="B550" s="204"/>
      <c r="C550" s="198" t="s">
        <v>803</v>
      </c>
      <c r="D550" s="202" t="s">
        <v>896</v>
      </c>
      <c r="E550" s="198" t="s">
        <v>798</v>
      </c>
      <c r="F550" s="198" t="s">
        <v>248</v>
      </c>
      <c r="G550" s="195"/>
      <c r="H550" s="209"/>
      <c r="I550" s="216"/>
    </row>
    <row r="551" spans="1:9">
      <c r="A551" s="278"/>
      <c r="B551" s="204"/>
      <c r="C551" s="198" t="s">
        <v>458</v>
      </c>
      <c r="D551" s="202" t="s">
        <v>128</v>
      </c>
      <c r="E551" s="198" t="s">
        <v>798</v>
      </c>
      <c r="F551" s="198" t="s">
        <v>8</v>
      </c>
      <c r="G551" s="205"/>
      <c r="H551" s="199"/>
      <c r="I551" s="216"/>
    </row>
    <row r="552" spans="1:9">
      <c r="A552" s="279"/>
      <c r="B552" s="204"/>
      <c r="C552" s="198" t="s">
        <v>445</v>
      </c>
      <c r="D552" s="202" t="s">
        <v>446</v>
      </c>
      <c r="E552" s="198" t="s">
        <v>798</v>
      </c>
      <c r="F552" s="198" t="s">
        <v>15</v>
      </c>
      <c r="G552" s="205"/>
      <c r="H552" s="209"/>
      <c r="I552" s="216"/>
    </row>
    <row r="553" spans="1:9">
      <c r="A553" s="204"/>
      <c r="B553" s="204"/>
      <c r="C553" s="198"/>
      <c r="D553" s="150"/>
      <c r="E553" s="198"/>
      <c r="F553" s="204"/>
      <c r="G553" s="207"/>
      <c r="H553" s="199"/>
      <c r="I553" s="215"/>
    </row>
    <row r="554" spans="1:9">
      <c r="A554" s="277">
        <v>6.12</v>
      </c>
      <c r="B554" s="204" t="s">
        <v>1135</v>
      </c>
      <c r="C554" s="198"/>
      <c r="D554" s="150" t="s">
        <v>234</v>
      </c>
      <c r="E554" s="204"/>
      <c r="F554" s="204" t="s">
        <v>4</v>
      </c>
      <c r="G554" s="207"/>
      <c r="H554" s="199"/>
      <c r="I554" s="215"/>
    </row>
    <row r="555" spans="1:9">
      <c r="A555" s="278"/>
      <c r="B555" s="204"/>
      <c r="C555" s="198" t="s">
        <v>784</v>
      </c>
      <c r="D555" s="202" t="s">
        <v>23</v>
      </c>
      <c r="E555" s="198" t="s">
        <v>798</v>
      </c>
      <c r="F555" s="198" t="s">
        <v>14</v>
      </c>
      <c r="G555" s="205"/>
      <c r="H555" s="199"/>
      <c r="I555" s="216"/>
    </row>
    <row r="556" spans="1:9">
      <c r="A556" s="278"/>
      <c r="B556" s="204"/>
      <c r="C556" s="198" t="s">
        <v>803</v>
      </c>
      <c r="D556" s="202" t="s">
        <v>896</v>
      </c>
      <c r="E556" s="198" t="s">
        <v>798</v>
      </c>
      <c r="F556" s="198" t="s">
        <v>248</v>
      </c>
      <c r="G556" s="195"/>
      <c r="H556" s="209"/>
      <c r="I556" s="216"/>
    </row>
    <row r="557" spans="1:9">
      <c r="A557" s="278"/>
      <c r="B557" s="204"/>
      <c r="C557" s="192" t="s">
        <v>954</v>
      </c>
      <c r="D557" s="202" t="s">
        <v>773</v>
      </c>
      <c r="E557" s="198" t="s">
        <v>798</v>
      </c>
      <c r="F557" s="198" t="s">
        <v>4</v>
      </c>
      <c r="G557" s="205"/>
      <c r="H557" s="199"/>
      <c r="I557" s="216"/>
    </row>
    <row r="558" spans="1:9">
      <c r="A558" s="278"/>
      <c r="B558" s="204"/>
      <c r="C558" s="192" t="s">
        <v>925</v>
      </c>
      <c r="D558" s="202" t="s">
        <v>109</v>
      </c>
      <c r="E558" s="198" t="s">
        <v>798</v>
      </c>
      <c r="F558" s="198" t="s">
        <v>4</v>
      </c>
      <c r="G558" s="205"/>
      <c r="H558" s="199"/>
      <c r="I558" s="216"/>
    </row>
    <row r="559" spans="1:9">
      <c r="A559" s="278"/>
      <c r="B559" s="204"/>
      <c r="C559" s="192" t="s">
        <v>974</v>
      </c>
      <c r="D559" s="202" t="s">
        <v>730</v>
      </c>
      <c r="E559" s="198" t="s">
        <v>798</v>
      </c>
      <c r="F559" s="198" t="s">
        <v>4</v>
      </c>
      <c r="G559" s="205"/>
      <c r="H559" s="199"/>
      <c r="I559" s="216"/>
    </row>
    <row r="560" spans="1:9">
      <c r="A560" s="278"/>
      <c r="B560" s="204"/>
      <c r="C560" s="192" t="s">
        <v>975</v>
      </c>
      <c r="D560" s="202" t="s">
        <v>731</v>
      </c>
      <c r="E560" s="198" t="s">
        <v>798</v>
      </c>
      <c r="F560" s="198" t="s">
        <v>4</v>
      </c>
      <c r="G560" s="205"/>
      <c r="H560" s="199"/>
      <c r="I560" s="216"/>
    </row>
    <row r="561" spans="1:9">
      <c r="A561" s="278"/>
      <c r="B561" s="204"/>
      <c r="C561" s="192" t="s">
        <v>367</v>
      </c>
      <c r="D561" s="202" t="s">
        <v>169</v>
      </c>
      <c r="E561" s="198" t="s">
        <v>798</v>
      </c>
      <c r="F561" s="198" t="s">
        <v>185</v>
      </c>
      <c r="G561" s="205"/>
      <c r="H561" s="199"/>
      <c r="I561" s="216"/>
    </row>
    <row r="562" spans="1:9">
      <c r="A562" s="279"/>
      <c r="B562" s="204"/>
      <c r="C562" s="198" t="s">
        <v>445</v>
      </c>
      <c r="D562" s="202" t="s">
        <v>446</v>
      </c>
      <c r="E562" s="198" t="s">
        <v>798</v>
      </c>
      <c r="F562" s="198" t="s">
        <v>15</v>
      </c>
      <c r="G562" s="205"/>
      <c r="H562" s="209"/>
      <c r="I562" s="216"/>
    </row>
    <row r="563" spans="1:9">
      <c r="A563" s="204"/>
      <c r="B563" s="204"/>
      <c r="C563" s="198"/>
      <c r="D563" s="150"/>
      <c r="E563" s="198"/>
      <c r="F563" s="204"/>
      <c r="G563" s="207"/>
      <c r="H563" s="199"/>
      <c r="I563" s="215"/>
    </row>
    <row r="564" spans="1:9" ht="24">
      <c r="A564" s="277">
        <v>6.13</v>
      </c>
      <c r="B564" s="204" t="s">
        <v>1136</v>
      </c>
      <c r="C564" s="198"/>
      <c r="D564" s="150" t="s">
        <v>1683</v>
      </c>
      <c r="E564" s="204"/>
      <c r="F564" s="204" t="s">
        <v>4</v>
      </c>
      <c r="G564" s="207"/>
      <c r="H564" s="199"/>
      <c r="I564" s="215"/>
    </row>
    <row r="565" spans="1:9">
      <c r="A565" s="278"/>
      <c r="B565" s="204"/>
      <c r="C565" s="198" t="s">
        <v>784</v>
      </c>
      <c r="D565" s="202" t="s">
        <v>23</v>
      </c>
      <c r="E565" s="198" t="s">
        <v>798</v>
      </c>
      <c r="F565" s="198" t="s">
        <v>14</v>
      </c>
      <c r="G565" s="205"/>
      <c r="H565" s="199"/>
      <c r="I565" s="216"/>
    </row>
    <row r="566" spans="1:9">
      <c r="A566" s="278"/>
      <c r="B566" s="204"/>
      <c r="C566" s="198" t="s">
        <v>803</v>
      </c>
      <c r="D566" s="202" t="s">
        <v>896</v>
      </c>
      <c r="E566" s="198" t="s">
        <v>798</v>
      </c>
      <c r="F566" s="198" t="s">
        <v>248</v>
      </c>
      <c r="G566" s="195"/>
      <c r="H566" s="209"/>
      <c r="I566" s="216"/>
    </row>
    <row r="567" spans="1:9">
      <c r="A567" s="278"/>
      <c r="B567" s="204"/>
      <c r="C567" s="192" t="s">
        <v>997</v>
      </c>
      <c r="D567" s="202" t="s">
        <v>22</v>
      </c>
      <c r="E567" s="198" t="s">
        <v>798</v>
      </c>
      <c r="F567" s="198" t="s">
        <v>4</v>
      </c>
      <c r="G567" s="205"/>
      <c r="H567" s="199"/>
      <c r="I567" s="216"/>
    </row>
    <row r="568" spans="1:9">
      <c r="A568" s="278"/>
      <c r="B568" s="204"/>
      <c r="C568" s="192" t="s">
        <v>953</v>
      </c>
      <c r="D568" s="202" t="s">
        <v>772</v>
      </c>
      <c r="E568" s="198" t="s">
        <v>798</v>
      </c>
      <c r="F568" s="198" t="s">
        <v>4</v>
      </c>
      <c r="G568" s="205"/>
      <c r="H568" s="199"/>
      <c r="I568" s="216"/>
    </row>
    <row r="569" spans="1:9">
      <c r="A569" s="278"/>
      <c r="B569" s="204"/>
      <c r="C569" s="192" t="s">
        <v>926</v>
      </c>
      <c r="D569" s="202" t="s">
        <v>21</v>
      </c>
      <c r="E569" s="198" t="s">
        <v>798</v>
      </c>
      <c r="F569" s="198" t="s">
        <v>4</v>
      </c>
      <c r="G569" s="205"/>
      <c r="H569" s="199"/>
      <c r="I569" s="216"/>
    </row>
    <row r="570" spans="1:9">
      <c r="A570" s="278"/>
      <c r="B570" s="204"/>
      <c r="C570" s="192" t="s">
        <v>959</v>
      </c>
      <c r="D570" s="202" t="s">
        <v>141</v>
      </c>
      <c r="E570" s="198" t="s">
        <v>798</v>
      </c>
      <c r="F570" s="198" t="s">
        <v>4</v>
      </c>
      <c r="G570" s="205"/>
      <c r="H570" s="199"/>
      <c r="I570" s="216"/>
    </row>
    <row r="571" spans="1:9">
      <c r="A571" s="278"/>
      <c r="B571" s="204"/>
      <c r="C571" s="192" t="s">
        <v>974</v>
      </c>
      <c r="D571" s="202" t="s">
        <v>730</v>
      </c>
      <c r="E571" s="198" t="s">
        <v>798</v>
      </c>
      <c r="F571" s="198" t="s">
        <v>4</v>
      </c>
      <c r="G571" s="205"/>
      <c r="H571" s="199"/>
      <c r="I571" s="216"/>
    </row>
    <row r="572" spans="1:9">
      <c r="A572" s="278"/>
      <c r="B572" s="204"/>
      <c r="C572" s="192" t="s">
        <v>975</v>
      </c>
      <c r="D572" s="202" t="s">
        <v>731</v>
      </c>
      <c r="E572" s="198" t="s">
        <v>798</v>
      </c>
      <c r="F572" s="198" t="s">
        <v>4</v>
      </c>
      <c r="G572" s="205"/>
      <c r="H572" s="199"/>
      <c r="I572" s="216"/>
    </row>
    <row r="573" spans="1:9">
      <c r="A573" s="278"/>
      <c r="B573" s="204"/>
      <c r="C573" s="192" t="s">
        <v>367</v>
      </c>
      <c r="D573" s="202" t="s">
        <v>169</v>
      </c>
      <c r="E573" s="198" t="s">
        <v>798</v>
      </c>
      <c r="F573" s="198" t="s">
        <v>185</v>
      </c>
      <c r="G573" s="205"/>
      <c r="H573" s="199"/>
      <c r="I573" s="216"/>
    </row>
    <row r="574" spans="1:9">
      <c r="A574" s="278"/>
      <c r="B574" s="204"/>
      <c r="C574" s="192" t="s">
        <v>920</v>
      </c>
      <c r="D574" s="202" t="s">
        <v>281</v>
      </c>
      <c r="E574" s="198" t="s">
        <v>798</v>
      </c>
      <c r="F574" s="198" t="s">
        <v>4</v>
      </c>
      <c r="G574" s="205"/>
      <c r="H574" s="199"/>
      <c r="I574" s="216"/>
    </row>
    <row r="575" spans="1:9">
      <c r="A575" s="278"/>
      <c r="B575" s="204"/>
      <c r="C575" s="198" t="s">
        <v>313</v>
      </c>
      <c r="D575" s="202" t="s">
        <v>314</v>
      </c>
      <c r="E575" s="198" t="s">
        <v>798</v>
      </c>
      <c r="F575" s="198" t="s">
        <v>4</v>
      </c>
      <c r="G575" s="205"/>
      <c r="H575" s="199"/>
      <c r="I575" s="216"/>
    </row>
    <row r="576" spans="1:9">
      <c r="A576" s="279"/>
      <c r="B576" s="204"/>
      <c r="C576" s="198" t="s">
        <v>445</v>
      </c>
      <c r="D576" s="202" t="s">
        <v>446</v>
      </c>
      <c r="E576" s="198" t="s">
        <v>798</v>
      </c>
      <c r="F576" s="198" t="s">
        <v>15</v>
      </c>
      <c r="G576" s="205"/>
      <c r="H576" s="209"/>
      <c r="I576" s="216"/>
    </row>
    <row r="577" spans="1:9">
      <c r="A577" s="204"/>
      <c r="B577" s="204"/>
      <c r="C577" s="198"/>
      <c r="D577" s="150"/>
      <c r="E577" s="198"/>
      <c r="F577" s="204"/>
      <c r="G577" s="207"/>
      <c r="H577" s="199"/>
      <c r="I577" s="215"/>
    </row>
    <row r="578" spans="1:9">
      <c r="A578" s="277">
        <v>6.14</v>
      </c>
      <c r="B578" s="204" t="s">
        <v>1137</v>
      </c>
      <c r="C578" s="198"/>
      <c r="D578" s="150" t="s">
        <v>233</v>
      </c>
      <c r="E578" s="204"/>
      <c r="F578" s="204" t="s">
        <v>4</v>
      </c>
      <c r="G578" s="207"/>
      <c r="H578" s="199"/>
      <c r="I578" s="215"/>
    </row>
    <row r="579" spans="1:9">
      <c r="A579" s="278"/>
      <c r="B579" s="204"/>
      <c r="C579" s="198" t="s">
        <v>784</v>
      </c>
      <c r="D579" s="202" t="s">
        <v>23</v>
      </c>
      <c r="E579" s="198" t="s">
        <v>798</v>
      </c>
      <c r="F579" s="198" t="s">
        <v>14</v>
      </c>
      <c r="G579" s="205"/>
      <c r="H579" s="199"/>
      <c r="I579" s="216"/>
    </row>
    <row r="580" spans="1:9">
      <c r="A580" s="278"/>
      <c r="B580" s="204"/>
      <c r="C580" s="198" t="s">
        <v>803</v>
      </c>
      <c r="D580" s="202" t="s">
        <v>896</v>
      </c>
      <c r="E580" s="198" t="s">
        <v>798</v>
      </c>
      <c r="F580" s="198" t="s">
        <v>248</v>
      </c>
      <c r="G580" s="195"/>
      <c r="H580" s="209"/>
      <c r="I580" s="216"/>
    </row>
    <row r="581" spans="1:9">
      <c r="A581" s="278"/>
      <c r="B581" s="204"/>
      <c r="C581" s="192" t="s">
        <v>1000</v>
      </c>
      <c r="D581" s="202" t="s">
        <v>1001</v>
      </c>
      <c r="E581" s="198" t="s">
        <v>798</v>
      </c>
      <c r="F581" s="198" t="s">
        <v>4</v>
      </c>
      <c r="G581" s="205"/>
      <c r="H581" s="199"/>
      <c r="I581" s="216"/>
    </row>
    <row r="582" spans="1:9">
      <c r="A582" s="278"/>
      <c r="B582" s="204"/>
      <c r="C582" s="192" t="s">
        <v>925</v>
      </c>
      <c r="D582" s="202" t="s">
        <v>109</v>
      </c>
      <c r="E582" s="198" t="s">
        <v>798</v>
      </c>
      <c r="F582" s="198" t="s">
        <v>4</v>
      </c>
      <c r="G582" s="205"/>
      <c r="H582" s="199"/>
      <c r="I582" s="216"/>
    </row>
    <row r="583" spans="1:9">
      <c r="A583" s="278"/>
      <c r="B583" s="204"/>
      <c r="C583" s="192" t="s">
        <v>974</v>
      </c>
      <c r="D583" s="202" t="s">
        <v>730</v>
      </c>
      <c r="E583" s="198" t="s">
        <v>798</v>
      </c>
      <c r="F583" s="198" t="s">
        <v>4</v>
      </c>
      <c r="G583" s="205"/>
      <c r="H583" s="199"/>
      <c r="I583" s="216"/>
    </row>
    <row r="584" spans="1:9">
      <c r="A584" s="278"/>
      <c r="B584" s="204"/>
      <c r="C584" s="192" t="s">
        <v>975</v>
      </c>
      <c r="D584" s="202" t="s">
        <v>731</v>
      </c>
      <c r="E584" s="198" t="s">
        <v>798</v>
      </c>
      <c r="F584" s="198" t="s">
        <v>4</v>
      </c>
      <c r="G584" s="205"/>
      <c r="H584" s="199"/>
      <c r="I584" s="216"/>
    </row>
    <row r="585" spans="1:9">
      <c r="A585" s="278"/>
      <c r="B585" s="204"/>
      <c r="C585" s="192" t="s">
        <v>367</v>
      </c>
      <c r="D585" s="202" t="s">
        <v>169</v>
      </c>
      <c r="E585" s="198" t="s">
        <v>798</v>
      </c>
      <c r="F585" s="198" t="s">
        <v>185</v>
      </c>
      <c r="G585" s="205"/>
      <c r="H585" s="199"/>
      <c r="I585" s="216"/>
    </row>
    <row r="586" spans="1:9">
      <c r="A586" s="279"/>
      <c r="B586" s="204"/>
      <c r="C586" s="198" t="s">
        <v>445</v>
      </c>
      <c r="D586" s="202" t="s">
        <v>446</v>
      </c>
      <c r="E586" s="198" t="s">
        <v>798</v>
      </c>
      <c r="F586" s="198" t="s">
        <v>15</v>
      </c>
      <c r="G586" s="205"/>
      <c r="H586" s="209"/>
      <c r="I586" s="216"/>
    </row>
    <row r="587" spans="1:9">
      <c r="A587" s="204"/>
      <c r="B587" s="204"/>
      <c r="C587" s="198"/>
      <c r="D587" s="150"/>
      <c r="E587" s="198"/>
      <c r="F587" s="204"/>
      <c r="G587" s="207"/>
      <c r="H587" s="199"/>
      <c r="I587" s="215"/>
    </row>
    <row r="588" spans="1:9" ht="41.25" customHeight="1">
      <c r="A588" s="277">
        <v>6.15</v>
      </c>
      <c r="B588" s="204" t="s">
        <v>1138</v>
      </c>
      <c r="C588" s="198"/>
      <c r="D588" s="219" t="s">
        <v>819</v>
      </c>
      <c r="E588" s="204"/>
      <c r="F588" s="204" t="s">
        <v>4</v>
      </c>
      <c r="G588" s="207"/>
      <c r="H588" s="199"/>
      <c r="I588" s="215"/>
    </row>
    <row r="589" spans="1:9">
      <c r="A589" s="278"/>
      <c r="B589" s="204"/>
      <c r="C589" s="198" t="s">
        <v>784</v>
      </c>
      <c r="D589" s="202" t="s">
        <v>23</v>
      </c>
      <c r="E589" s="198" t="s">
        <v>798</v>
      </c>
      <c r="F589" s="198" t="s">
        <v>14</v>
      </c>
      <c r="G589" s="205"/>
      <c r="H589" s="199"/>
      <c r="I589" s="216"/>
    </row>
    <row r="590" spans="1:9">
      <c r="A590" s="278"/>
      <c r="B590" s="204"/>
      <c r="C590" s="198" t="s">
        <v>803</v>
      </c>
      <c r="D590" s="202" t="s">
        <v>896</v>
      </c>
      <c r="E590" s="198" t="s">
        <v>798</v>
      </c>
      <c r="F590" s="198" t="s">
        <v>248</v>
      </c>
      <c r="G590" s="195"/>
      <c r="H590" s="209"/>
      <c r="I590" s="216"/>
    </row>
    <row r="591" spans="1:9" ht="24">
      <c r="A591" s="278"/>
      <c r="B591" s="204"/>
      <c r="C591" s="192" t="s">
        <v>637</v>
      </c>
      <c r="D591" s="202" t="s">
        <v>641</v>
      </c>
      <c r="E591" s="198" t="s">
        <v>797</v>
      </c>
      <c r="F591" s="198" t="s">
        <v>4</v>
      </c>
      <c r="G591" s="205"/>
      <c r="H591" s="199"/>
      <c r="I591" s="216"/>
    </row>
    <row r="592" spans="1:9">
      <c r="A592" s="278"/>
      <c r="B592" s="204"/>
      <c r="C592" s="198"/>
      <c r="D592" s="150" t="s">
        <v>816</v>
      </c>
      <c r="E592" s="198"/>
      <c r="F592" s="193" t="s">
        <v>163</v>
      </c>
      <c r="G592" s="207"/>
      <c r="H592" s="199"/>
      <c r="I592" s="215"/>
    </row>
    <row r="593" spans="1:9">
      <c r="A593" s="278"/>
      <c r="B593" s="204"/>
      <c r="C593" s="198" t="s">
        <v>780</v>
      </c>
      <c r="D593" s="202" t="s">
        <v>13</v>
      </c>
      <c r="E593" s="198" t="s">
        <v>798</v>
      </c>
      <c r="F593" s="198" t="s">
        <v>14</v>
      </c>
      <c r="G593" s="205"/>
      <c r="H593" s="199"/>
      <c r="I593" s="216"/>
    </row>
    <row r="594" spans="1:9">
      <c r="A594" s="278"/>
      <c r="B594" s="204"/>
      <c r="C594" s="198" t="s">
        <v>803</v>
      </c>
      <c r="D594" s="202" t="s">
        <v>896</v>
      </c>
      <c r="E594" s="198" t="s">
        <v>798</v>
      </c>
      <c r="F594" s="198" t="s">
        <v>248</v>
      </c>
      <c r="G594" s="195"/>
      <c r="H594" s="209"/>
      <c r="I594" s="216"/>
    </row>
    <row r="595" spans="1:9">
      <c r="A595" s="278"/>
      <c r="B595" s="204"/>
      <c r="C595" s="198" t="s">
        <v>458</v>
      </c>
      <c r="D595" s="202" t="s">
        <v>128</v>
      </c>
      <c r="E595" s="198" t="s">
        <v>798</v>
      </c>
      <c r="F595" s="198" t="s">
        <v>8</v>
      </c>
      <c r="G595" s="205"/>
      <c r="H595" s="199"/>
      <c r="I595" s="216"/>
    </row>
    <row r="596" spans="1:9">
      <c r="A596" s="279"/>
      <c r="B596" s="204"/>
      <c r="C596" s="198" t="s">
        <v>445</v>
      </c>
      <c r="D596" s="202" t="s">
        <v>446</v>
      </c>
      <c r="E596" s="198" t="s">
        <v>798</v>
      </c>
      <c r="F596" s="198" t="s">
        <v>15</v>
      </c>
      <c r="G596" s="205"/>
      <c r="H596" s="209"/>
      <c r="I596" s="216"/>
    </row>
    <row r="597" spans="1:9">
      <c r="A597" s="204"/>
      <c r="B597" s="204"/>
      <c r="C597" s="198"/>
      <c r="D597" s="150"/>
      <c r="E597" s="198"/>
      <c r="F597" s="204"/>
      <c r="G597" s="207"/>
      <c r="H597" s="199"/>
      <c r="I597" s="215"/>
    </row>
    <row r="598" spans="1:9" ht="24">
      <c r="A598" s="277">
        <v>6.16</v>
      </c>
      <c r="B598" s="204" t="s">
        <v>1139</v>
      </c>
      <c r="C598" s="198"/>
      <c r="D598" s="150" t="s">
        <v>820</v>
      </c>
      <c r="E598" s="198"/>
      <c r="F598" s="204" t="s">
        <v>4</v>
      </c>
      <c r="G598" s="207"/>
      <c r="H598" s="199"/>
      <c r="I598" s="215"/>
    </row>
    <row r="599" spans="1:9">
      <c r="A599" s="278"/>
      <c r="B599" s="204"/>
      <c r="C599" s="198" t="s">
        <v>784</v>
      </c>
      <c r="D599" s="202" t="s">
        <v>23</v>
      </c>
      <c r="E599" s="198" t="s">
        <v>798</v>
      </c>
      <c r="F599" s="198" t="s">
        <v>14</v>
      </c>
      <c r="G599" s="205"/>
      <c r="H599" s="199"/>
      <c r="I599" s="216"/>
    </row>
    <row r="600" spans="1:9">
      <c r="A600" s="278"/>
      <c r="B600" s="204"/>
      <c r="C600" s="198" t="s">
        <v>803</v>
      </c>
      <c r="D600" s="202" t="s">
        <v>896</v>
      </c>
      <c r="E600" s="198" t="s">
        <v>798</v>
      </c>
      <c r="F600" s="198" t="s">
        <v>248</v>
      </c>
      <c r="G600" s="195"/>
      <c r="H600" s="209"/>
      <c r="I600" s="216"/>
    </row>
    <row r="601" spans="1:9">
      <c r="A601" s="278"/>
      <c r="B601" s="204"/>
      <c r="C601" s="192" t="s">
        <v>638</v>
      </c>
      <c r="D601" s="202" t="s">
        <v>642</v>
      </c>
      <c r="E601" s="198" t="s">
        <v>797</v>
      </c>
      <c r="F601" s="198" t="s">
        <v>4</v>
      </c>
      <c r="G601" s="205"/>
      <c r="H601" s="199"/>
      <c r="I601" s="216"/>
    </row>
    <row r="602" spans="1:9">
      <c r="A602" s="278"/>
      <c r="B602" s="204"/>
      <c r="C602" s="198"/>
      <c r="D602" s="150" t="s">
        <v>816</v>
      </c>
      <c r="E602" s="198"/>
      <c r="F602" s="193" t="s">
        <v>163</v>
      </c>
      <c r="G602" s="207"/>
      <c r="H602" s="199"/>
      <c r="I602" s="215"/>
    </row>
    <row r="603" spans="1:9">
      <c r="A603" s="278"/>
      <c r="B603" s="204"/>
      <c r="C603" s="198" t="s">
        <v>780</v>
      </c>
      <c r="D603" s="202" t="s">
        <v>13</v>
      </c>
      <c r="E603" s="198" t="s">
        <v>798</v>
      </c>
      <c r="F603" s="198" t="s">
        <v>14</v>
      </c>
      <c r="G603" s="205"/>
      <c r="H603" s="199"/>
      <c r="I603" s="216"/>
    </row>
    <row r="604" spans="1:9">
      <c r="A604" s="278"/>
      <c r="B604" s="204"/>
      <c r="C604" s="198" t="s">
        <v>803</v>
      </c>
      <c r="D604" s="202" t="s">
        <v>896</v>
      </c>
      <c r="E604" s="198" t="s">
        <v>798</v>
      </c>
      <c r="F604" s="198" t="s">
        <v>248</v>
      </c>
      <c r="G604" s="195"/>
      <c r="H604" s="209"/>
      <c r="I604" s="216"/>
    </row>
    <row r="605" spans="1:9">
      <c r="A605" s="278"/>
      <c r="B605" s="204"/>
      <c r="C605" s="198" t="s">
        <v>458</v>
      </c>
      <c r="D605" s="202" t="s">
        <v>128</v>
      </c>
      <c r="E605" s="198" t="s">
        <v>798</v>
      </c>
      <c r="F605" s="198" t="s">
        <v>8</v>
      </c>
      <c r="G605" s="205"/>
      <c r="H605" s="199"/>
      <c r="I605" s="216"/>
    </row>
    <row r="606" spans="1:9">
      <c r="A606" s="279"/>
      <c r="B606" s="204"/>
      <c r="C606" s="198" t="s">
        <v>445</v>
      </c>
      <c r="D606" s="202" t="s">
        <v>446</v>
      </c>
      <c r="E606" s="198" t="s">
        <v>798</v>
      </c>
      <c r="F606" s="198" t="s">
        <v>15</v>
      </c>
      <c r="G606" s="205"/>
      <c r="H606" s="209"/>
      <c r="I606" s="216"/>
    </row>
    <row r="607" spans="1:9">
      <c r="A607" s="204"/>
      <c r="B607" s="204"/>
      <c r="C607" s="198"/>
      <c r="D607" s="150"/>
      <c r="E607" s="198"/>
      <c r="F607" s="204"/>
      <c r="G607" s="207"/>
      <c r="H607" s="199"/>
      <c r="I607" s="150"/>
    </row>
    <row r="608" spans="1:9">
      <c r="A608" s="277">
        <v>6.17</v>
      </c>
      <c r="B608" s="204" t="s">
        <v>1140</v>
      </c>
      <c r="C608" s="198"/>
      <c r="D608" s="150" t="s">
        <v>821</v>
      </c>
      <c r="E608" s="204"/>
      <c r="F608" s="204" t="s">
        <v>4</v>
      </c>
      <c r="G608" s="207"/>
      <c r="H608" s="199"/>
      <c r="I608" s="215"/>
    </row>
    <row r="609" spans="1:10">
      <c r="A609" s="278"/>
      <c r="B609" s="204"/>
      <c r="C609" s="198" t="s">
        <v>784</v>
      </c>
      <c r="D609" s="202" t="s">
        <v>23</v>
      </c>
      <c r="E609" s="198" t="s">
        <v>798</v>
      </c>
      <c r="F609" s="198" t="s">
        <v>14</v>
      </c>
      <c r="G609" s="205"/>
      <c r="H609" s="199"/>
      <c r="I609" s="216"/>
    </row>
    <row r="610" spans="1:10">
      <c r="A610" s="278"/>
      <c r="B610" s="204"/>
      <c r="C610" s="198" t="s">
        <v>803</v>
      </c>
      <c r="D610" s="202" t="s">
        <v>896</v>
      </c>
      <c r="E610" s="198" t="s">
        <v>798</v>
      </c>
      <c r="F610" s="198" t="s">
        <v>248</v>
      </c>
      <c r="G610" s="195"/>
      <c r="H610" s="209"/>
      <c r="I610" s="216"/>
    </row>
    <row r="611" spans="1:10">
      <c r="A611" s="278"/>
      <c r="B611" s="204"/>
      <c r="C611" s="192" t="s">
        <v>911</v>
      </c>
      <c r="D611" s="202" t="s">
        <v>100</v>
      </c>
      <c r="E611" s="198" t="s">
        <v>798</v>
      </c>
      <c r="F611" s="198" t="s">
        <v>163</v>
      </c>
      <c r="G611" s="205"/>
      <c r="H611" s="199"/>
      <c r="I611" s="216"/>
    </row>
    <row r="612" spans="1:10">
      <c r="A612" s="278"/>
      <c r="B612" s="204"/>
      <c r="C612" s="192" t="s">
        <v>921</v>
      </c>
      <c r="D612" s="202" t="s">
        <v>706</v>
      </c>
      <c r="E612" s="198" t="s">
        <v>798</v>
      </c>
      <c r="F612" s="198" t="s">
        <v>4</v>
      </c>
      <c r="G612" s="205"/>
      <c r="H612" s="199"/>
      <c r="I612" s="216"/>
    </row>
    <row r="613" spans="1:10">
      <c r="A613" s="278"/>
      <c r="B613" s="204"/>
      <c r="C613" s="192" t="s">
        <v>937</v>
      </c>
      <c r="D613" s="202" t="s">
        <v>718</v>
      </c>
      <c r="E613" s="198" t="s">
        <v>798</v>
      </c>
      <c r="F613" s="198" t="s">
        <v>4</v>
      </c>
      <c r="G613" s="205"/>
      <c r="H613" s="199"/>
      <c r="I613" s="216"/>
    </row>
    <row r="614" spans="1:10">
      <c r="A614" s="278"/>
      <c r="B614" s="204"/>
      <c r="C614" s="192" t="s">
        <v>974</v>
      </c>
      <c r="D614" s="202" t="s">
        <v>730</v>
      </c>
      <c r="E614" s="198" t="s">
        <v>798</v>
      </c>
      <c r="F614" s="198" t="s">
        <v>4</v>
      </c>
      <c r="G614" s="205"/>
      <c r="H614" s="199"/>
      <c r="I614" s="216"/>
    </row>
    <row r="615" spans="1:10">
      <c r="A615" s="278"/>
      <c r="B615" s="204"/>
      <c r="C615" s="192" t="s">
        <v>975</v>
      </c>
      <c r="D615" s="202" t="s">
        <v>731</v>
      </c>
      <c r="E615" s="198" t="s">
        <v>798</v>
      </c>
      <c r="F615" s="198" t="s">
        <v>4</v>
      </c>
      <c r="G615" s="205"/>
      <c r="H615" s="199"/>
      <c r="I615" s="216"/>
    </row>
    <row r="616" spans="1:10">
      <c r="A616" s="279"/>
      <c r="B616" s="204"/>
      <c r="C616" s="198" t="s">
        <v>445</v>
      </c>
      <c r="D616" s="202" t="s">
        <v>446</v>
      </c>
      <c r="E616" s="198" t="s">
        <v>798</v>
      </c>
      <c r="F616" s="198" t="s">
        <v>15</v>
      </c>
      <c r="G616" s="205"/>
      <c r="H616" s="209"/>
      <c r="I616" s="216"/>
    </row>
    <row r="617" spans="1:10">
      <c r="A617" s="204"/>
      <c r="B617" s="204"/>
      <c r="C617" s="198"/>
      <c r="D617" s="150"/>
      <c r="E617" s="198"/>
      <c r="F617" s="204"/>
      <c r="G617" s="207"/>
      <c r="H617" s="199"/>
      <c r="I617" s="215"/>
    </row>
    <row r="618" spans="1:10">
      <c r="A618" s="277">
        <v>6.18</v>
      </c>
      <c r="B618" s="204" t="s">
        <v>1416</v>
      </c>
      <c r="C618" s="198"/>
      <c r="D618" s="150" t="s">
        <v>822</v>
      </c>
      <c r="E618" s="198"/>
      <c r="F618" s="204" t="s">
        <v>4</v>
      </c>
      <c r="G618" s="207"/>
      <c r="H618" s="199"/>
      <c r="I618" s="215"/>
    </row>
    <row r="619" spans="1:10">
      <c r="A619" s="279"/>
      <c r="B619" s="204"/>
      <c r="C619" s="198" t="s">
        <v>757</v>
      </c>
      <c r="D619" s="202" t="s">
        <v>758</v>
      </c>
      <c r="E619" s="198" t="s">
        <v>797</v>
      </c>
      <c r="F619" s="198" t="s">
        <v>4</v>
      </c>
      <c r="G619" s="205"/>
      <c r="H619" s="199"/>
      <c r="I619" s="216"/>
    </row>
    <row r="620" spans="1:10">
      <c r="A620" s="204"/>
      <c r="B620" s="204"/>
      <c r="C620" s="198"/>
      <c r="D620" s="150"/>
      <c r="E620" s="198"/>
      <c r="F620" s="204"/>
      <c r="G620" s="207"/>
      <c r="H620" s="199"/>
      <c r="I620" s="215"/>
      <c r="J620" s="131"/>
    </row>
    <row r="621" spans="1:10" ht="48">
      <c r="A621" s="277">
        <v>6.19</v>
      </c>
      <c r="B621" s="204" t="s">
        <v>1660</v>
      </c>
      <c r="C621" s="204"/>
      <c r="D621" s="150" t="s">
        <v>1486</v>
      </c>
      <c r="E621" s="204"/>
      <c r="F621" s="204" t="s">
        <v>4</v>
      </c>
      <c r="G621" s="207"/>
      <c r="H621" s="210"/>
      <c r="I621" s="215"/>
      <c r="J621" s="131"/>
    </row>
    <row r="622" spans="1:10">
      <c r="A622" s="278"/>
      <c r="B622" s="204"/>
      <c r="C622" s="198" t="s">
        <v>784</v>
      </c>
      <c r="D622" s="202" t="s">
        <v>23</v>
      </c>
      <c r="E622" s="198" t="s">
        <v>798</v>
      </c>
      <c r="F622" s="198" t="s">
        <v>14</v>
      </c>
      <c r="G622" s="205"/>
      <c r="H622" s="199"/>
      <c r="I622" s="216"/>
      <c r="J622" s="131"/>
    </row>
    <row r="623" spans="1:10">
      <c r="A623" s="278"/>
      <c r="B623" s="204"/>
      <c r="C623" s="198" t="s">
        <v>803</v>
      </c>
      <c r="D623" s="202" t="s">
        <v>896</v>
      </c>
      <c r="E623" s="198" t="s">
        <v>798</v>
      </c>
      <c r="F623" s="198" t="s">
        <v>248</v>
      </c>
      <c r="G623" s="205"/>
      <c r="H623" s="199"/>
      <c r="I623" s="216"/>
      <c r="J623" s="131"/>
    </row>
    <row r="624" spans="1:10" ht="72" customHeight="1">
      <c r="A624" s="278"/>
      <c r="B624" s="204"/>
      <c r="C624" s="203" t="s">
        <v>1487</v>
      </c>
      <c r="D624" s="202" t="s">
        <v>1488</v>
      </c>
      <c r="E624" s="198" t="s">
        <v>798</v>
      </c>
      <c r="F624" s="198" t="s">
        <v>4</v>
      </c>
      <c r="G624" s="205"/>
      <c r="H624" s="199"/>
      <c r="I624" s="216"/>
      <c r="J624" s="131"/>
    </row>
    <row r="625" spans="1:10">
      <c r="A625" s="278"/>
      <c r="B625" s="204"/>
      <c r="C625" s="198" t="s">
        <v>916</v>
      </c>
      <c r="D625" s="202" t="s">
        <v>702</v>
      </c>
      <c r="E625" s="198" t="s">
        <v>798</v>
      </c>
      <c r="F625" s="198" t="s">
        <v>4</v>
      </c>
      <c r="G625" s="205"/>
      <c r="H625" s="199"/>
      <c r="I625" s="216"/>
      <c r="J625" s="131"/>
    </row>
    <row r="626" spans="1:10">
      <c r="A626" s="278"/>
      <c r="B626" s="204"/>
      <c r="C626" s="198" t="s">
        <v>955</v>
      </c>
      <c r="D626" s="202" t="s">
        <v>774</v>
      </c>
      <c r="E626" s="198" t="s">
        <v>798</v>
      </c>
      <c r="F626" s="198" t="s">
        <v>4</v>
      </c>
      <c r="G626" s="205"/>
      <c r="H626" s="199"/>
      <c r="I626" s="216"/>
      <c r="J626" s="131"/>
    </row>
    <row r="627" spans="1:10">
      <c r="A627" s="278"/>
      <c r="B627" s="204"/>
      <c r="C627" s="198" t="s">
        <v>995</v>
      </c>
      <c r="D627" s="202" t="s">
        <v>754</v>
      </c>
      <c r="E627" s="198" t="s">
        <v>798</v>
      </c>
      <c r="F627" s="198" t="s">
        <v>4</v>
      </c>
      <c r="G627" s="205"/>
      <c r="H627" s="199"/>
      <c r="I627" s="216"/>
      <c r="J627" s="131"/>
    </row>
    <row r="628" spans="1:10">
      <c r="A628" s="279"/>
      <c r="B628" s="204"/>
      <c r="C628" s="198" t="s">
        <v>445</v>
      </c>
      <c r="D628" s="202" t="s">
        <v>446</v>
      </c>
      <c r="E628" s="198" t="s">
        <v>798</v>
      </c>
      <c r="F628" s="198" t="s">
        <v>15</v>
      </c>
      <c r="G628" s="205"/>
      <c r="H628" s="199"/>
      <c r="I628" s="216"/>
      <c r="J628" s="131"/>
    </row>
    <row r="629" spans="1:10">
      <c r="A629" s="204"/>
      <c r="B629" s="204"/>
      <c r="C629" s="198"/>
      <c r="D629" s="150"/>
      <c r="E629" s="198"/>
      <c r="F629" s="204"/>
      <c r="G629" s="207"/>
      <c r="H629" s="199"/>
      <c r="I629" s="215"/>
      <c r="J629" s="131"/>
    </row>
    <row r="630" spans="1:10">
      <c r="A630" s="296">
        <v>6.2</v>
      </c>
      <c r="B630" s="204" t="s">
        <v>1696</v>
      </c>
      <c r="C630" s="198"/>
      <c r="D630" s="150" t="s">
        <v>1695</v>
      </c>
      <c r="E630" s="204"/>
      <c r="F630" s="204" t="s">
        <v>817</v>
      </c>
      <c r="G630" s="207"/>
      <c r="H630" s="210"/>
      <c r="I630" s="215"/>
      <c r="J630" s="131"/>
    </row>
    <row r="631" spans="1:10">
      <c r="A631" s="296"/>
      <c r="B631" s="204"/>
      <c r="C631" s="198" t="s">
        <v>781</v>
      </c>
      <c r="D631" s="202" t="s">
        <v>93</v>
      </c>
      <c r="E631" s="198" t="s">
        <v>798</v>
      </c>
      <c r="F631" s="198" t="s">
        <v>14</v>
      </c>
      <c r="G631" s="205"/>
      <c r="H631" s="199"/>
      <c r="I631" s="216"/>
      <c r="J631" s="131"/>
    </row>
    <row r="632" spans="1:10">
      <c r="A632" s="296"/>
      <c r="B632" s="204"/>
      <c r="C632" s="198" t="s">
        <v>803</v>
      </c>
      <c r="D632" s="202" t="s">
        <v>896</v>
      </c>
      <c r="E632" s="198" t="s">
        <v>798</v>
      </c>
      <c r="F632" s="198" t="s">
        <v>248</v>
      </c>
      <c r="G632" s="205"/>
      <c r="H632" s="209"/>
      <c r="I632" s="216"/>
      <c r="J632" s="131"/>
    </row>
    <row r="633" spans="1:10">
      <c r="A633" s="296"/>
      <c r="B633" s="204"/>
      <c r="C633" s="198" t="s">
        <v>536</v>
      </c>
      <c r="D633" s="202" t="s">
        <v>288</v>
      </c>
      <c r="E633" s="198" t="s">
        <v>798</v>
      </c>
      <c r="F633" s="198" t="s">
        <v>140</v>
      </c>
      <c r="G633" s="205"/>
      <c r="H633" s="199"/>
      <c r="I633" s="216"/>
      <c r="J633" s="131"/>
    </row>
    <row r="634" spans="1:10">
      <c r="A634" s="296"/>
      <c r="B634" s="204"/>
      <c r="C634" s="198" t="s">
        <v>535</v>
      </c>
      <c r="D634" s="202" t="s">
        <v>1341</v>
      </c>
      <c r="E634" s="198" t="s">
        <v>798</v>
      </c>
      <c r="F634" s="198" t="s">
        <v>140</v>
      </c>
      <c r="G634" s="205"/>
      <c r="H634" s="199"/>
      <c r="I634" s="216"/>
      <c r="J634" s="131"/>
    </row>
    <row r="635" spans="1:10">
      <c r="A635" s="296"/>
      <c r="B635" s="204"/>
      <c r="C635" s="198" t="s">
        <v>346</v>
      </c>
      <c r="D635" s="202" t="s">
        <v>46</v>
      </c>
      <c r="E635" s="198" t="s">
        <v>798</v>
      </c>
      <c r="F635" s="198" t="s">
        <v>4</v>
      </c>
      <c r="G635" s="205"/>
      <c r="H635" s="199"/>
      <c r="I635" s="216"/>
      <c r="J635" s="131"/>
    </row>
    <row r="636" spans="1:10">
      <c r="A636" s="296"/>
      <c r="B636" s="204"/>
      <c r="C636" s="203" t="s">
        <v>553</v>
      </c>
      <c r="D636" s="202" t="s">
        <v>44</v>
      </c>
      <c r="E636" s="198" t="s">
        <v>798</v>
      </c>
      <c r="F636" s="198" t="s">
        <v>3</v>
      </c>
      <c r="G636" s="205"/>
      <c r="H636" s="199"/>
      <c r="I636" s="216"/>
      <c r="J636" s="131"/>
    </row>
    <row r="637" spans="1:10">
      <c r="A637" s="296"/>
      <c r="B637" s="204"/>
      <c r="C637" s="198" t="s">
        <v>445</v>
      </c>
      <c r="D637" s="202" t="s">
        <v>446</v>
      </c>
      <c r="E637" s="198" t="s">
        <v>798</v>
      </c>
      <c r="F637" s="198" t="s">
        <v>15</v>
      </c>
      <c r="G637" s="205"/>
      <c r="H637" s="199"/>
      <c r="I637" s="216"/>
      <c r="J637" s="131"/>
    </row>
    <row r="638" spans="1:10">
      <c r="A638" s="204"/>
      <c r="B638" s="204"/>
      <c r="C638" s="198"/>
      <c r="D638" s="202"/>
      <c r="E638" s="198"/>
      <c r="F638" s="198"/>
      <c r="G638" s="205"/>
      <c r="H638" s="199"/>
      <c r="I638" s="216"/>
      <c r="J638" s="131"/>
    </row>
    <row r="639" spans="1:10" s="140" customFormat="1">
      <c r="A639" s="204">
        <v>7</v>
      </c>
      <c r="B639" s="204" t="s">
        <v>1246</v>
      </c>
      <c r="C639" s="204"/>
      <c r="D639" s="150" t="s">
        <v>1435</v>
      </c>
      <c r="E639" s="204"/>
      <c r="F639" s="204"/>
      <c r="G639" s="200"/>
      <c r="H639" s="220"/>
      <c r="I639" s="215"/>
    </row>
    <row r="640" spans="1:10">
      <c r="A640" s="204"/>
      <c r="B640" s="204"/>
      <c r="C640" s="198"/>
      <c r="D640" s="202"/>
      <c r="E640" s="198"/>
      <c r="F640" s="198"/>
      <c r="G640" s="195"/>
      <c r="H640" s="209"/>
      <c r="I640" s="215"/>
      <c r="J640" s="131"/>
    </row>
    <row r="641" spans="1:10" ht="24">
      <c r="A641" s="277">
        <v>7.1</v>
      </c>
      <c r="B641" s="204" t="s">
        <v>1248</v>
      </c>
      <c r="C641" s="198"/>
      <c r="D641" s="150" t="s">
        <v>1388</v>
      </c>
      <c r="E641" s="204"/>
      <c r="F641" s="204" t="s">
        <v>163</v>
      </c>
      <c r="G641" s="207"/>
      <c r="H641" s="199"/>
      <c r="I641" s="215"/>
      <c r="J641" s="131"/>
    </row>
    <row r="642" spans="1:10">
      <c r="A642" s="278"/>
      <c r="B642" s="204"/>
      <c r="C642" s="198" t="s">
        <v>781</v>
      </c>
      <c r="D642" s="202" t="s">
        <v>93</v>
      </c>
      <c r="E642" s="198" t="s">
        <v>798</v>
      </c>
      <c r="F642" s="198" t="s">
        <v>14</v>
      </c>
      <c r="G642" s="205"/>
      <c r="H642" s="199"/>
      <c r="I642" s="216"/>
      <c r="J642" s="131"/>
    </row>
    <row r="643" spans="1:10">
      <c r="A643" s="278"/>
      <c r="B643" s="204"/>
      <c r="C643" s="198" t="s">
        <v>803</v>
      </c>
      <c r="D643" s="202" t="s">
        <v>896</v>
      </c>
      <c r="E643" s="198" t="s">
        <v>798</v>
      </c>
      <c r="F643" s="198" t="s">
        <v>248</v>
      </c>
      <c r="G643" s="195"/>
      <c r="H643" s="209"/>
      <c r="I643" s="216"/>
      <c r="J643" s="131"/>
    </row>
    <row r="644" spans="1:10" ht="24">
      <c r="A644" s="279"/>
      <c r="B644" s="204"/>
      <c r="C644" s="198" t="s">
        <v>443</v>
      </c>
      <c r="D644" s="202" t="s">
        <v>1373</v>
      </c>
      <c r="E644" s="198" t="s">
        <v>797</v>
      </c>
      <c r="F644" s="198" t="s">
        <v>444</v>
      </c>
      <c r="G644" s="205"/>
      <c r="H644" s="199"/>
      <c r="I644" s="216"/>
      <c r="J644" s="131"/>
    </row>
    <row r="645" spans="1:10">
      <c r="A645" s="204"/>
      <c r="B645" s="204"/>
      <c r="C645" s="198"/>
      <c r="D645" s="150"/>
      <c r="E645" s="198"/>
      <c r="F645" s="204"/>
      <c r="G645" s="207"/>
      <c r="H645" s="199"/>
      <c r="I645" s="215"/>
      <c r="J645" s="131"/>
    </row>
    <row r="646" spans="1:10">
      <c r="A646" s="277">
        <v>7.2</v>
      </c>
      <c r="B646" s="204" t="s">
        <v>1249</v>
      </c>
      <c r="C646" s="198"/>
      <c r="D646" s="150" t="s">
        <v>823</v>
      </c>
      <c r="E646" s="204"/>
      <c r="F646" s="204" t="s">
        <v>4</v>
      </c>
      <c r="G646" s="207"/>
      <c r="H646" s="199"/>
      <c r="I646" s="215"/>
      <c r="J646" s="131"/>
    </row>
    <row r="647" spans="1:10">
      <c r="A647" s="278"/>
      <c r="B647" s="204"/>
      <c r="C647" s="198" t="s">
        <v>784</v>
      </c>
      <c r="D647" s="202" t="s">
        <v>23</v>
      </c>
      <c r="E647" s="198" t="s">
        <v>798</v>
      </c>
      <c r="F647" s="198" t="s">
        <v>14</v>
      </c>
      <c r="G647" s="205"/>
      <c r="H647" s="199"/>
      <c r="I647" s="216"/>
      <c r="J647" s="131"/>
    </row>
    <row r="648" spans="1:10">
      <c r="A648" s="278"/>
      <c r="B648" s="204"/>
      <c r="C648" s="198" t="s">
        <v>803</v>
      </c>
      <c r="D648" s="202" t="s">
        <v>896</v>
      </c>
      <c r="E648" s="198" t="s">
        <v>798</v>
      </c>
      <c r="F648" s="198" t="s">
        <v>248</v>
      </c>
      <c r="G648" s="195"/>
      <c r="H648" s="209"/>
      <c r="I648" s="216"/>
      <c r="J648" s="131"/>
    </row>
    <row r="649" spans="1:10">
      <c r="A649" s="278"/>
      <c r="B649" s="204"/>
      <c r="C649" s="192" t="s">
        <v>967</v>
      </c>
      <c r="D649" s="202" t="s">
        <v>24</v>
      </c>
      <c r="E649" s="198" t="s">
        <v>798</v>
      </c>
      <c r="F649" s="198" t="s">
        <v>163</v>
      </c>
      <c r="G649" s="205"/>
      <c r="H649" s="199"/>
      <c r="I649" s="216"/>
      <c r="J649" s="131"/>
    </row>
    <row r="650" spans="1:10">
      <c r="A650" s="278"/>
      <c r="B650" s="204"/>
      <c r="C650" s="192" t="s">
        <v>938</v>
      </c>
      <c r="D650" s="202" t="s">
        <v>198</v>
      </c>
      <c r="E650" s="198" t="s">
        <v>798</v>
      </c>
      <c r="F650" s="198" t="s">
        <v>4</v>
      </c>
      <c r="G650" s="205"/>
      <c r="H650" s="199"/>
      <c r="I650" s="216"/>
      <c r="J650" s="131"/>
    </row>
    <row r="651" spans="1:10">
      <c r="A651" s="278"/>
      <c r="B651" s="204"/>
      <c r="C651" s="192" t="s">
        <v>945</v>
      </c>
      <c r="D651" s="202" t="s">
        <v>192</v>
      </c>
      <c r="E651" s="198" t="s">
        <v>798</v>
      </c>
      <c r="F651" s="198" t="s">
        <v>4</v>
      </c>
      <c r="G651" s="205"/>
      <c r="H651" s="199"/>
      <c r="I651" s="216"/>
      <c r="J651" s="131"/>
    </row>
    <row r="652" spans="1:10">
      <c r="A652" s="278"/>
      <c r="B652" s="204"/>
      <c r="C652" s="192" t="s">
        <v>974</v>
      </c>
      <c r="D652" s="202" t="s">
        <v>730</v>
      </c>
      <c r="E652" s="198" t="s">
        <v>798</v>
      </c>
      <c r="F652" s="198" t="s">
        <v>4</v>
      </c>
      <c r="G652" s="205"/>
      <c r="H652" s="199"/>
      <c r="I652" s="216"/>
      <c r="J652" s="131"/>
    </row>
    <row r="653" spans="1:10">
      <c r="A653" s="278"/>
      <c r="B653" s="204"/>
      <c r="C653" s="192" t="s">
        <v>975</v>
      </c>
      <c r="D653" s="202" t="s">
        <v>731</v>
      </c>
      <c r="E653" s="198" t="s">
        <v>798</v>
      </c>
      <c r="F653" s="198" t="s">
        <v>4</v>
      </c>
      <c r="G653" s="205"/>
      <c r="H653" s="199"/>
      <c r="I653" s="216"/>
      <c r="J653" s="131"/>
    </row>
    <row r="654" spans="1:10">
      <c r="A654" s="278"/>
      <c r="B654" s="204"/>
      <c r="C654" s="198"/>
      <c r="D654" s="194" t="s">
        <v>815</v>
      </c>
      <c r="E654" s="198"/>
      <c r="F654" s="204" t="s">
        <v>163</v>
      </c>
      <c r="G654" s="207"/>
      <c r="H654" s="199"/>
      <c r="I654" s="215"/>
      <c r="J654" s="131"/>
    </row>
    <row r="655" spans="1:10">
      <c r="A655" s="278"/>
      <c r="B655" s="204"/>
      <c r="C655" s="198" t="s">
        <v>781</v>
      </c>
      <c r="D655" s="202" t="s">
        <v>93</v>
      </c>
      <c r="E655" s="198" t="s">
        <v>798</v>
      </c>
      <c r="F655" s="198" t="s">
        <v>14</v>
      </c>
      <c r="G655" s="205"/>
      <c r="H655" s="199"/>
      <c r="I655" s="216"/>
      <c r="J655" s="131"/>
    </row>
    <row r="656" spans="1:10">
      <c r="A656" s="278"/>
      <c r="B656" s="204"/>
      <c r="C656" s="198" t="s">
        <v>803</v>
      </c>
      <c r="D656" s="202" t="s">
        <v>896</v>
      </c>
      <c r="E656" s="198" t="s">
        <v>798</v>
      </c>
      <c r="F656" s="198" t="s">
        <v>248</v>
      </c>
      <c r="G656" s="195"/>
      <c r="H656" s="209"/>
      <c r="I656" s="216"/>
      <c r="J656" s="131"/>
    </row>
    <row r="657" spans="1:10">
      <c r="A657" s="278"/>
      <c r="B657" s="204"/>
      <c r="C657" s="198" t="s">
        <v>441</v>
      </c>
      <c r="D657" s="202" t="s">
        <v>442</v>
      </c>
      <c r="E657" s="198" t="s">
        <v>798</v>
      </c>
      <c r="F657" s="198" t="s">
        <v>124</v>
      </c>
      <c r="G657" s="205"/>
      <c r="H657" s="199"/>
      <c r="I657" s="216"/>
      <c r="J657" s="131"/>
    </row>
    <row r="658" spans="1:10">
      <c r="A658" s="278"/>
      <c r="B658" s="204"/>
      <c r="C658" s="198" t="s">
        <v>420</v>
      </c>
      <c r="D658" s="202" t="s">
        <v>97</v>
      </c>
      <c r="E658" s="198" t="s">
        <v>798</v>
      </c>
      <c r="F658" s="198" t="s">
        <v>124</v>
      </c>
      <c r="G658" s="205"/>
      <c r="H658" s="199"/>
      <c r="I658" s="216"/>
      <c r="J658" s="131"/>
    </row>
    <row r="659" spans="1:10">
      <c r="A659" s="278"/>
      <c r="B659" s="204"/>
      <c r="C659" s="198" t="s">
        <v>447</v>
      </c>
      <c r="D659" s="202" t="s">
        <v>205</v>
      </c>
      <c r="E659" s="198" t="s">
        <v>798</v>
      </c>
      <c r="F659" s="198" t="s">
        <v>124</v>
      </c>
      <c r="G659" s="205"/>
      <c r="H659" s="199"/>
      <c r="I659" s="216"/>
      <c r="J659" s="131"/>
    </row>
    <row r="660" spans="1:10" ht="24">
      <c r="A660" s="278"/>
      <c r="B660" s="204"/>
      <c r="C660" s="198" t="s">
        <v>443</v>
      </c>
      <c r="D660" s="202" t="s">
        <v>1373</v>
      </c>
      <c r="E660" s="198" t="s">
        <v>797</v>
      </c>
      <c r="F660" s="198" t="s">
        <v>444</v>
      </c>
      <c r="G660" s="205"/>
      <c r="H660" s="199"/>
      <c r="I660" s="216"/>
      <c r="J660" s="131"/>
    </row>
    <row r="661" spans="1:10">
      <c r="A661" s="278"/>
      <c r="B661" s="204"/>
      <c r="C661" s="198"/>
      <c r="D661" s="150" t="s">
        <v>816</v>
      </c>
      <c r="E661" s="198"/>
      <c r="F661" s="193" t="s">
        <v>163</v>
      </c>
      <c r="G661" s="207"/>
      <c r="H661" s="199"/>
      <c r="I661" s="215"/>
      <c r="J661" s="131"/>
    </row>
    <row r="662" spans="1:10">
      <c r="A662" s="278"/>
      <c r="B662" s="204"/>
      <c r="C662" s="198" t="s">
        <v>780</v>
      </c>
      <c r="D662" s="202" t="s">
        <v>13</v>
      </c>
      <c r="E662" s="198" t="s">
        <v>798</v>
      </c>
      <c r="F662" s="198" t="s">
        <v>14</v>
      </c>
      <c r="G662" s="205"/>
      <c r="H662" s="199"/>
      <c r="I662" s="216"/>
      <c r="J662" s="131"/>
    </row>
    <row r="663" spans="1:10">
      <c r="A663" s="278"/>
      <c r="B663" s="204"/>
      <c r="C663" s="198" t="s">
        <v>803</v>
      </c>
      <c r="D663" s="202" t="s">
        <v>896</v>
      </c>
      <c r="E663" s="198" t="s">
        <v>798</v>
      </c>
      <c r="F663" s="198" t="s">
        <v>248</v>
      </c>
      <c r="G663" s="195"/>
      <c r="H663" s="209"/>
      <c r="I663" s="216"/>
      <c r="J663" s="131"/>
    </row>
    <row r="664" spans="1:10">
      <c r="A664" s="278"/>
      <c r="B664" s="204"/>
      <c r="C664" s="198" t="s">
        <v>458</v>
      </c>
      <c r="D664" s="202" t="s">
        <v>128</v>
      </c>
      <c r="E664" s="198" t="s">
        <v>798</v>
      </c>
      <c r="F664" s="198" t="s">
        <v>8</v>
      </c>
      <c r="G664" s="205"/>
      <c r="H664" s="199"/>
      <c r="I664" s="216"/>
      <c r="J664" s="131"/>
    </row>
    <row r="665" spans="1:10">
      <c r="A665" s="279"/>
      <c r="B665" s="204"/>
      <c r="C665" s="198" t="s">
        <v>445</v>
      </c>
      <c r="D665" s="202" t="s">
        <v>446</v>
      </c>
      <c r="E665" s="198" t="s">
        <v>798</v>
      </c>
      <c r="F665" s="198" t="s">
        <v>15</v>
      </c>
      <c r="G665" s="205"/>
      <c r="H665" s="209"/>
      <c r="I665" s="216"/>
      <c r="J665" s="131"/>
    </row>
    <row r="666" spans="1:10">
      <c r="A666" s="204"/>
      <c r="B666" s="204"/>
      <c r="C666" s="198"/>
      <c r="D666" s="150"/>
      <c r="E666" s="198"/>
      <c r="F666" s="204"/>
      <c r="G666" s="207"/>
      <c r="H666" s="199"/>
      <c r="I666" s="215"/>
      <c r="J666" s="131"/>
    </row>
    <row r="667" spans="1:10">
      <c r="A667" s="277">
        <v>7.3</v>
      </c>
      <c r="B667" s="204" t="s">
        <v>1250</v>
      </c>
      <c r="C667" s="198"/>
      <c r="D667" s="150" t="s">
        <v>824</v>
      </c>
      <c r="E667" s="204"/>
      <c r="F667" s="204" t="s">
        <v>4</v>
      </c>
      <c r="G667" s="207"/>
      <c r="H667" s="199"/>
      <c r="I667" s="215"/>
      <c r="J667" s="131"/>
    </row>
    <row r="668" spans="1:10">
      <c r="A668" s="278"/>
      <c r="B668" s="204"/>
      <c r="C668" s="198" t="s">
        <v>784</v>
      </c>
      <c r="D668" s="202" t="s">
        <v>23</v>
      </c>
      <c r="E668" s="198" t="s">
        <v>798</v>
      </c>
      <c r="F668" s="198" t="s">
        <v>14</v>
      </c>
      <c r="G668" s="205"/>
      <c r="H668" s="199"/>
      <c r="I668" s="216"/>
      <c r="J668" s="131"/>
    </row>
    <row r="669" spans="1:10">
      <c r="A669" s="278"/>
      <c r="B669" s="204"/>
      <c r="C669" s="198" t="s">
        <v>803</v>
      </c>
      <c r="D669" s="202" t="s">
        <v>896</v>
      </c>
      <c r="E669" s="198" t="s">
        <v>798</v>
      </c>
      <c r="F669" s="198" t="s">
        <v>248</v>
      </c>
      <c r="G669" s="195"/>
      <c r="H669" s="209"/>
      <c r="I669" s="216"/>
      <c r="J669" s="131"/>
    </row>
    <row r="670" spans="1:10">
      <c r="A670" s="278"/>
      <c r="B670" s="204"/>
      <c r="C670" s="192" t="s">
        <v>967</v>
      </c>
      <c r="D670" s="202" t="s">
        <v>24</v>
      </c>
      <c r="E670" s="198" t="s">
        <v>798</v>
      </c>
      <c r="F670" s="198" t="s">
        <v>163</v>
      </c>
      <c r="G670" s="205"/>
      <c r="H670" s="199"/>
      <c r="I670" s="216"/>
      <c r="J670" s="131"/>
    </row>
    <row r="671" spans="1:10">
      <c r="A671" s="278"/>
      <c r="B671" s="204"/>
      <c r="C671" s="192" t="s">
        <v>961</v>
      </c>
      <c r="D671" s="202" t="s">
        <v>726</v>
      </c>
      <c r="E671" s="198" t="s">
        <v>798</v>
      </c>
      <c r="F671" s="198" t="s">
        <v>4</v>
      </c>
      <c r="G671" s="205"/>
      <c r="H671" s="199"/>
      <c r="I671" s="216"/>
      <c r="J671" s="131"/>
    </row>
    <row r="672" spans="1:10">
      <c r="A672" s="278"/>
      <c r="B672" s="213"/>
      <c r="C672" s="192" t="s">
        <v>939</v>
      </c>
      <c r="D672" s="202" t="s">
        <v>719</v>
      </c>
      <c r="E672" s="198" t="s">
        <v>798</v>
      </c>
      <c r="F672" s="198" t="s">
        <v>4</v>
      </c>
      <c r="G672" s="205"/>
      <c r="H672" s="199"/>
      <c r="I672" s="216"/>
      <c r="J672" s="131"/>
    </row>
    <row r="673" spans="1:10">
      <c r="A673" s="278"/>
      <c r="B673" s="213"/>
      <c r="C673" s="192" t="s">
        <v>945</v>
      </c>
      <c r="D673" s="202" t="s">
        <v>192</v>
      </c>
      <c r="E673" s="198" t="s">
        <v>798</v>
      </c>
      <c r="F673" s="198" t="s">
        <v>4</v>
      </c>
      <c r="G673" s="205"/>
      <c r="H673" s="199"/>
      <c r="I673" s="216"/>
      <c r="J673" s="131"/>
    </row>
    <row r="674" spans="1:10">
      <c r="A674" s="278"/>
      <c r="B674" s="213"/>
      <c r="C674" s="192" t="s">
        <v>974</v>
      </c>
      <c r="D674" s="202" t="s">
        <v>730</v>
      </c>
      <c r="E674" s="198" t="s">
        <v>798</v>
      </c>
      <c r="F674" s="198" t="s">
        <v>4</v>
      </c>
      <c r="G674" s="205"/>
      <c r="H674" s="199"/>
      <c r="I674" s="216"/>
      <c r="J674" s="131"/>
    </row>
    <row r="675" spans="1:10">
      <c r="A675" s="278"/>
      <c r="B675" s="213"/>
      <c r="C675" s="192" t="s">
        <v>975</v>
      </c>
      <c r="D675" s="202" t="s">
        <v>731</v>
      </c>
      <c r="E675" s="198" t="s">
        <v>798</v>
      </c>
      <c r="F675" s="198" t="s">
        <v>4</v>
      </c>
      <c r="G675" s="205"/>
      <c r="H675" s="199"/>
      <c r="I675" s="216"/>
      <c r="J675" s="131"/>
    </row>
    <row r="676" spans="1:10">
      <c r="A676" s="278"/>
      <c r="B676" s="213"/>
      <c r="C676" s="198"/>
      <c r="D676" s="194" t="s">
        <v>815</v>
      </c>
      <c r="E676" s="198"/>
      <c r="F676" s="204" t="s">
        <v>163</v>
      </c>
      <c r="G676" s="207"/>
      <c r="H676" s="199"/>
      <c r="I676" s="215"/>
      <c r="J676" s="131"/>
    </row>
    <row r="677" spans="1:10">
      <c r="A677" s="278"/>
      <c r="B677" s="213"/>
      <c r="C677" s="198" t="s">
        <v>781</v>
      </c>
      <c r="D677" s="202" t="s">
        <v>93</v>
      </c>
      <c r="E677" s="198" t="s">
        <v>798</v>
      </c>
      <c r="F677" s="198" t="s">
        <v>14</v>
      </c>
      <c r="G677" s="205"/>
      <c r="H677" s="199"/>
      <c r="I677" s="216"/>
      <c r="J677" s="131"/>
    </row>
    <row r="678" spans="1:10">
      <c r="A678" s="278"/>
      <c r="B678" s="213"/>
      <c r="C678" s="198" t="s">
        <v>803</v>
      </c>
      <c r="D678" s="202" t="s">
        <v>896</v>
      </c>
      <c r="E678" s="198" t="s">
        <v>798</v>
      </c>
      <c r="F678" s="198" t="s">
        <v>248</v>
      </c>
      <c r="G678" s="195"/>
      <c r="H678" s="209"/>
      <c r="I678" s="216"/>
      <c r="J678" s="131"/>
    </row>
    <row r="679" spans="1:10">
      <c r="A679" s="278"/>
      <c r="B679" s="213"/>
      <c r="C679" s="198" t="s">
        <v>441</v>
      </c>
      <c r="D679" s="202" t="s">
        <v>442</v>
      </c>
      <c r="E679" s="198" t="s">
        <v>798</v>
      </c>
      <c r="F679" s="198" t="s">
        <v>124</v>
      </c>
      <c r="G679" s="205"/>
      <c r="H679" s="199"/>
      <c r="I679" s="216"/>
      <c r="J679" s="131"/>
    </row>
    <row r="680" spans="1:10">
      <c r="A680" s="278"/>
      <c r="B680" s="213"/>
      <c r="C680" s="198" t="s">
        <v>420</v>
      </c>
      <c r="D680" s="202" t="s">
        <v>97</v>
      </c>
      <c r="E680" s="198" t="s">
        <v>798</v>
      </c>
      <c r="F680" s="198" t="s">
        <v>124</v>
      </c>
      <c r="G680" s="205"/>
      <c r="H680" s="199"/>
      <c r="I680" s="216"/>
      <c r="J680" s="131"/>
    </row>
    <row r="681" spans="1:10">
      <c r="A681" s="278"/>
      <c r="B681" s="213"/>
      <c r="C681" s="198" t="s">
        <v>447</v>
      </c>
      <c r="D681" s="202" t="s">
        <v>205</v>
      </c>
      <c r="E681" s="198" t="s">
        <v>798</v>
      </c>
      <c r="F681" s="198" t="s">
        <v>124</v>
      </c>
      <c r="G681" s="205"/>
      <c r="H681" s="199"/>
      <c r="I681" s="216"/>
      <c r="J681" s="131"/>
    </row>
    <row r="682" spans="1:10" ht="24">
      <c r="A682" s="278"/>
      <c r="B682" s="213"/>
      <c r="C682" s="198" t="s">
        <v>443</v>
      </c>
      <c r="D682" s="202" t="s">
        <v>1373</v>
      </c>
      <c r="E682" s="198" t="s">
        <v>797</v>
      </c>
      <c r="F682" s="198" t="s">
        <v>444</v>
      </c>
      <c r="G682" s="205"/>
      <c r="H682" s="199"/>
      <c r="I682" s="216"/>
      <c r="J682" s="131"/>
    </row>
    <row r="683" spans="1:10">
      <c r="A683" s="278"/>
      <c r="B683" s="213"/>
      <c r="C683" s="198"/>
      <c r="D683" s="150" t="s">
        <v>816</v>
      </c>
      <c r="E683" s="198"/>
      <c r="F683" s="193" t="s">
        <v>163</v>
      </c>
      <c r="G683" s="207"/>
      <c r="H683" s="199"/>
      <c r="I683" s="215"/>
      <c r="J683" s="131"/>
    </row>
    <row r="684" spans="1:10">
      <c r="A684" s="278"/>
      <c r="B684" s="213"/>
      <c r="C684" s="198" t="s">
        <v>780</v>
      </c>
      <c r="D684" s="202" t="s">
        <v>13</v>
      </c>
      <c r="E684" s="198" t="s">
        <v>798</v>
      </c>
      <c r="F684" s="198" t="s">
        <v>14</v>
      </c>
      <c r="G684" s="205"/>
      <c r="H684" s="199"/>
      <c r="I684" s="216"/>
      <c r="J684" s="131"/>
    </row>
    <row r="685" spans="1:10">
      <c r="A685" s="278"/>
      <c r="B685" s="213"/>
      <c r="C685" s="198" t="s">
        <v>803</v>
      </c>
      <c r="D685" s="202" t="s">
        <v>896</v>
      </c>
      <c r="E685" s="198" t="s">
        <v>798</v>
      </c>
      <c r="F685" s="198" t="s">
        <v>248</v>
      </c>
      <c r="G685" s="195"/>
      <c r="H685" s="209"/>
      <c r="I685" s="216"/>
      <c r="J685" s="131"/>
    </row>
    <row r="686" spans="1:10">
      <c r="A686" s="278"/>
      <c r="B686" s="213"/>
      <c r="C686" s="198" t="s">
        <v>458</v>
      </c>
      <c r="D686" s="202" t="s">
        <v>128</v>
      </c>
      <c r="E686" s="198" t="s">
        <v>798</v>
      </c>
      <c r="F686" s="198" t="s">
        <v>8</v>
      </c>
      <c r="G686" s="205"/>
      <c r="H686" s="199"/>
      <c r="I686" s="216"/>
      <c r="J686" s="131"/>
    </row>
    <row r="687" spans="1:10">
      <c r="A687" s="279"/>
      <c r="B687" s="213"/>
      <c r="C687" s="198" t="s">
        <v>445</v>
      </c>
      <c r="D687" s="202" t="s">
        <v>446</v>
      </c>
      <c r="E687" s="198" t="s">
        <v>798</v>
      </c>
      <c r="F687" s="198" t="s">
        <v>15</v>
      </c>
      <c r="G687" s="205"/>
      <c r="H687" s="209"/>
      <c r="I687" s="216"/>
      <c r="J687" s="131"/>
    </row>
    <row r="688" spans="1:10">
      <c r="A688" s="204"/>
      <c r="B688" s="204"/>
      <c r="C688" s="198"/>
      <c r="D688" s="150"/>
      <c r="E688" s="198"/>
      <c r="F688" s="204"/>
      <c r="G688" s="207"/>
      <c r="H688" s="199"/>
      <c r="I688" s="215"/>
    </row>
    <row r="689" spans="1:10">
      <c r="A689" s="277">
        <v>7.4</v>
      </c>
      <c r="B689" s="204" t="s">
        <v>1251</v>
      </c>
      <c r="C689" s="198"/>
      <c r="D689" s="150" t="s">
        <v>1658</v>
      </c>
      <c r="E689" s="204"/>
      <c r="F689" s="204" t="s">
        <v>4</v>
      </c>
      <c r="G689" s="207"/>
      <c r="H689" s="199"/>
      <c r="I689" s="215"/>
    </row>
    <row r="690" spans="1:10">
      <c r="A690" s="278"/>
      <c r="B690" s="204"/>
      <c r="C690" s="198" t="s">
        <v>780</v>
      </c>
      <c r="D690" s="202" t="s">
        <v>13</v>
      </c>
      <c r="E690" s="198" t="s">
        <v>798</v>
      </c>
      <c r="F690" s="198" t="s">
        <v>14</v>
      </c>
      <c r="G690" s="205"/>
      <c r="H690" s="199"/>
      <c r="I690" s="216"/>
    </row>
    <row r="691" spans="1:10">
      <c r="A691" s="278"/>
      <c r="B691" s="204"/>
      <c r="C691" s="198" t="s">
        <v>803</v>
      </c>
      <c r="D691" s="202" t="s">
        <v>896</v>
      </c>
      <c r="E691" s="198" t="s">
        <v>798</v>
      </c>
      <c r="F691" s="198" t="s">
        <v>248</v>
      </c>
      <c r="G691" s="195"/>
      <c r="H691" s="209"/>
      <c r="I691" s="216"/>
    </row>
    <row r="692" spans="1:10">
      <c r="A692" s="278"/>
      <c r="B692" s="204"/>
      <c r="C692" s="198" t="s">
        <v>516</v>
      </c>
      <c r="D692" s="202" t="s">
        <v>220</v>
      </c>
      <c r="E692" s="198" t="s">
        <v>798</v>
      </c>
      <c r="F692" s="198" t="s">
        <v>7</v>
      </c>
      <c r="G692" s="205"/>
      <c r="H692" s="199"/>
      <c r="I692" s="216"/>
    </row>
    <row r="693" spans="1:10">
      <c r="A693" s="278"/>
      <c r="B693" s="204"/>
      <c r="C693" s="192" t="s">
        <v>517</v>
      </c>
      <c r="D693" s="202" t="s">
        <v>221</v>
      </c>
      <c r="E693" s="198" t="s">
        <v>798</v>
      </c>
      <c r="F693" s="198" t="s">
        <v>7</v>
      </c>
      <c r="G693" s="205"/>
      <c r="H693" s="199"/>
      <c r="I693" s="216"/>
    </row>
    <row r="694" spans="1:10">
      <c r="A694" s="278"/>
      <c r="B694" s="204"/>
      <c r="C694" s="198" t="s">
        <v>304</v>
      </c>
      <c r="D694" s="202" t="s">
        <v>305</v>
      </c>
      <c r="E694" s="198" t="s">
        <v>798</v>
      </c>
      <c r="F694" s="198" t="s">
        <v>4</v>
      </c>
      <c r="G694" s="205"/>
      <c r="H694" s="199"/>
      <c r="I694" s="216"/>
    </row>
    <row r="695" spans="1:10">
      <c r="A695" s="279"/>
      <c r="B695" s="204"/>
      <c r="C695" s="198" t="s">
        <v>445</v>
      </c>
      <c r="D695" s="202" t="s">
        <v>446</v>
      </c>
      <c r="E695" s="198" t="s">
        <v>798</v>
      </c>
      <c r="F695" s="198" t="s">
        <v>15</v>
      </c>
      <c r="G695" s="205"/>
      <c r="H695" s="209"/>
      <c r="I695" s="216"/>
    </row>
    <row r="696" spans="1:10">
      <c r="A696" s="204"/>
      <c r="B696" s="204"/>
      <c r="C696" s="198"/>
      <c r="D696" s="150"/>
      <c r="E696" s="198"/>
      <c r="F696" s="204"/>
      <c r="G696" s="207"/>
      <c r="H696" s="199"/>
      <c r="I696" s="215"/>
    </row>
    <row r="697" spans="1:10">
      <c r="A697" s="277">
        <v>7.5</v>
      </c>
      <c r="B697" s="204" t="s">
        <v>1252</v>
      </c>
      <c r="C697" s="198"/>
      <c r="D697" s="150" t="s">
        <v>825</v>
      </c>
      <c r="E697" s="204"/>
      <c r="F697" s="204" t="s">
        <v>4</v>
      </c>
      <c r="G697" s="207"/>
      <c r="H697" s="199"/>
      <c r="I697" s="215"/>
    </row>
    <row r="698" spans="1:10">
      <c r="A698" s="278"/>
      <c r="B698" s="204"/>
      <c r="C698" s="198" t="s">
        <v>780</v>
      </c>
      <c r="D698" s="202" t="s">
        <v>13</v>
      </c>
      <c r="E698" s="198" t="s">
        <v>798</v>
      </c>
      <c r="F698" s="198" t="s">
        <v>14</v>
      </c>
      <c r="G698" s="205"/>
      <c r="H698" s="199"/>
      <c r="I698" s="216"/>
    </row>
    <row r="699" spans="1:10">
      <c r="A699" s="278"/>
      <c r="B699" s="204"/>
      <c r="C699" s="198" t="s">
        <v>803</v>
      </c>
      <c r="D699" s="202" t="s">
        <v>896</v>
      </c>
      <c r="E699" s="198" t="s">
        <v>798</v>
      </c>
      <c r="F699" s="198" t="s">
        <v>248</v>
      </c>
      <c r="G699" s="195"/>
      <c r="H699" s="209"/>
      <c r="I699" s="216"/>
    </row>
    <row r="700" spans="1:10">
      <c r="A700" s="278"/>
      <c r="B700" s="204"/>
      <c r="C700" s="198" t="s">
        <v>516</v>
      </c>
      <c r="D700" s="202" t="s">
        <v>220</v>
      </c>
      <c r="E700" s="198" t="s">
        <v>798</v>
      </c>
      <c r="F700" s="198" t="s">
        <v>7</v>
      </c>
      <c r="G700" s="205"/>
      <c r="H700" s="199"/>
      <c r="I700" s="216"/>
    </row>
    <row r="701" spans="1:10">
      <c r="A701" s="278"/>
      <c r="B701" s="204"/>
      <c r="C701" s="192" t="s">
        <v>517</v>
      </c>
      <c r="D701" s="202" t="s">
        <v>221</v>
      </c>
      <c r="E701" s="198" t="s">
        <v>798</v>
      </c>
      <c r="F701" s="198" t="s">
        <v>7</v>
      </c>
      <c r="G701" s="205"/>
      <c r="H701" s="199"/>
      <c r="I701" s="216"/>
    </row>
    <row r="702" spans="1:10">
      <c r="A702" s="278"/>
      <c r="B702" s="204"/>
      <c r="C702" s="192" t="s">
        <v>1003</v>
      </c>
      <c r="D702" s="202" t="s">
        <v>1005</v>
      </c>
      <c r="E702" s="198" t="s">
        <v>798</v>
      </c>
      <c r="F702" s="198" t="s">
        <v>4</v>
      </c>
      <c r="G702" s="205"/>
      <c r="H702" s="199"/>
      <c r="I702" s="216"/>
      <c r="J702" s="75"/>
    </row>
    <row r="703" spans="1:10">
      <c r="A703" s="279"/>
      <c r="B703" s="204"/>
      <c r="C703" s="198" t="s">
        <v>445</v>
      </c>
      <c r="D703" s="202" t="s">
        <v>446</v>
      </c>
      <c r="E703" s="198" t="s">
        <v>798</v>
      </c>
      <c r="F703" s="198" t="s">
        <v>15</v>
      </c>
      <c r="G703" s="205"/>
      <c r="H703" s="209"/>
      <c r="I703" s="216"/>
    </row>
    <row r="704" spans="1:10">
      <c r="A704" s="204"/>
      <c r="B704" s="204"/>
      <c r="C704" s="198"/>
      <c r="D704" s="150"/>
      <c r="E704" s="198"/>
      <c r="F704" s="204"/>
      <c r="G704" s="207"/>
      <c r="H704" s="199"/>
      <c r="I704" s="215"/>
    </row>
    <row r="705" spans="1:10">
      <c r="A705" s="277">
        <v>7.6</v>
      </c>
      <c r="B705" s="204" t="s">
        <v>1253</v>
      </c>
      <c r="C705" s="198"/>
      <c r="D705" s="150" t="s">
        <v>826</v>
      </c>
      <c r="E705" s="204"/>
      <c r="F705" s="204" t="s">
        <v>4</v>
      </c>
      <c r="G705" s="207"/>
      <c r="H705" s="199"/>
      <c r="I705" s="215"/>
    </row>
    <row r="706" spans="1:10">
      <c r="A706" s="278"/>
      <c r="B706" s="204"/>
      <c r="C706" s="198" t="s">
        <v>784</v>
      </c>
      <c r="D706" s="202" t="s">
        <v>23</v>
      </c>
      <c r="E706" s="198" t="s">
        <v>798</v>
      </c>
      <c r="F706" s="198" t="s">
        <v>14</v>
      </c>
      <c r="G706" s="205"/>
      <c r="H706" s="199"/>
      <c r="I706" s="216"/>
    </row>
    <row r="707" spans="1:10">
      <c r="A707" s="278"/>
      <c r="B707" s="204"/>
      <c r="C707" s="198" t="s">
        <v>803</v>
      </c>
      <c r="D707" s="202" t="s">
        <v>896</v>
      </c>
      <c r="E707" s="198" t="s">
        <v>798</v>
      </c>
      <c r="F707" s="198" t="s">
        <v>248</v>
      </c>
      <c r="G707" s="195"/>
      <c r="H707" s="209"/>
      <c r="I707" s="216"/>
    </row>
    <row r="708" spans="1:10" s="140" customFormat="1">
      <c r="A708" s="278"/>
      <c r="B708" s="204"/>
      <c r="C708" s="192" t="s">
        <v>968</v>
      </c>
      <c r="D708" s="202" t="s">
        <v>146</v>
      </c>
      <c r="E708" s="198" t="s">
        <v>798</v>
      </c>
      <c r="F708" s="198" t="s">
        <v>163</v>
      </c>
      <c r="G708" s="205"/>
      <c r="H708" s="199"/>
      <c r="I708" s="216"/>
      <c r="J708" s="134"/>
    </row>
    <row r="709" spans="1:10">
      <c r="A709" s="278"/>
      <c r="B709" s="204"/>
      <c r="C709" s="192" t="s">
        <v>960</v>
      </c>
      <c r="D709" s="202" t="s">
        <v>189</v>
      </c>
      <c r="E709" s="198" t="s">
        <v>798</v>
      </c>
      <c r="F709" s="198" t="s">
        <v>4</v>
      </c>
      <c r="G709" s="205"/>
      <c r="H709" s="199"/>
      <c r="I709" s="216"/>
    </row>
    <row r="710" spans="1:10">
      <c r="A710" s="278"/>
      <c r="B710" s="204"/>
      <c r="C710" s="192" t="s">
        <v>940</v>
      </c>
      <c r="D710" s="202" t="s">
        <v>720</v>
      </c>
      <c r="E710" s="198" t="s">
        <v>798</v>
      </c>
      <c r="F710" s="198" t="s">
        <v>4</v>
      </c>
      <c r="G710" s="205"/>
      <c r="H710" s="199"/>
      <c r="I710" s="216"/>
    </row>
    <row r="711" spans="1:10">
      <c r="A711" s="278"/>
      <c r="B711" s="204"/>
      <c r="C711" s="192" t="s">
        <v>929</v>
      </c>
      <c r="D711" s="202" t="s">
        <v>193</v>
      </c>
      <c r="E711" s="198" t="s">
        <v>798</v>
      </c>
      <c r="F711" s="198" t="s">
        <v>4</v>
      </c>
      <c r="G711" s="205"/>
      <c r="H711" s="199"/>
      <c r="I711" s="216"/>
    </row>
    <row r="712" spans="1:10">
      <c r="A712" s="278"/>
      <c r="B712" s="204"/>
      <c r="C712" s="192" t="s">
        <v>965</v>
      </c>
      <c r="D712" s="202" t="s">
        <v>190</v>
      </c>
      <c r="E712" s="198" t="s">
        <v>798</v>
      </c>
      <c r="F712" s="198" t="s">
        <v>4</v>
      </c>
      <c r="G712" s="205"/>
      <c r="H712" s="199"/>
      <c r="I712" s="216"/>
    </row>
    <row r="713" spans="1:10" s="140" customFormat="1">
      <c r="A713" s="278"/>
      <c r="B713" s="204"/>
      <c r="C713" s="192" t="s">
        <v>974</v>
      </c>
      <c r="D713" s="202" t="s">
        <v>730</v>
      </c>
      <c r="E713" s="198" t="s">
        <v>798</v>
      </c>
      <c r="F713" s="198" t="s">
        <v>4</v>
      </c>
      <c r="G713" s="205"/>
      <c r="H713" s="199"/>
      <c r="I713" s="216"/>
      <c r="J713" s="134"/>
    </row>
    <row r="714" spans="1:10">
      <c r="A714" s="278"/>
      <c r="B714" s="204"/>
      <c r="C714" s="192" t="s">
        <v>975</v>
      </c>
      <c r="D714" s="202" t="s">
        <v>731</v>
      </c>
      <c r="E714" s="198" t="s">
        <v>798</v>
      </c>
      <c r="F714" s="198" t="s">
        <v>4</v>
      </c>
      <c r="G714" s="205"/>
      <c r="H714" s="199"/>
      <c r="I714" s="216"/>
    </row>
    <row r="715" spans="1:10">
      <c r="A715" s="278"/>
      <c r="B715" s="204"/>
      <c r="C715" s="198"/>
      <c r="D715" s="194" t="s">
        <v>815</v>
      </c>
      <c r="E715" s="198"/>
      <c r="F715" s="204" t="s">
        <v>163</v>
      </c>
      <c r="G715" s="207"/>
      <c r="H715" s="199"/>
      <c r="I715" s="215"/>
    </row>
    <row r="716" spans="1:10">
      <c r="A716" s="278"/>
      <c r="B716" s="204"/>
      <c r="C716" s="198" t="s">
        <v>781</v>
      </c>
      <c r="D716" s="202" t="s">
        <v>93</v>
      </c>
      <c r="E716" s="198" t="s">
        <v>798</v>
      </c>
      <c r="F716" s="198" t="s">
        <v>14</v>
      </c>
      <c r="G716" s="205"/>
      <c r="H716" s="199"/>
      <c r="I716" s="216"/>
    </row>
    <row r="717" spans="1:10">
      <c r="A717" s="278"/>
      <c r="B717" s="204"/>
      <c r="C717" s="198" t="s">
        <v>803</v>
      </c>
      <c r="D717" s="202" t="s">
        <v>896</v>
      </c>
      <c r="E717" s="198" t="s">
        <v>798</v>
      </c>
      <c r="F717" s="198" t="s">
        <v>248</v>
      </c>
      <c r="G717" s="195"/>
      <c r="H717" s="209"/>
      <c r="I717" s="216"/>
    </row>
    <row r="718" spans="1:10">
      <c r="A718" s="278"/>
      <c r="B718" s="204"/>
      <c r="C718" s="198" t="s">
        <v>441</v>
      </c>
      <c r="D718" s="202" t="s">
        <v>442</v>
      </c>
      <c r="E718" s="198" t="s">
        <v>798</v>
      </c>
      <c r="F718" s="198" t="s">
        <v>124</v>
      </c>
      <c r="G718" s="205"/>
      <c r="H718" s="199"/>
      <c r="I718" s="216"/>
    </row>
    <row r="719" spans="1:10" s="140" customFormat="1">
      <c r="A719" s="278"/>
      <c r="B719" s="204"/>
      <c r="C719" s="198" t="s">
        <v>420</v>
      </c>
      <c r="D719" s="202" t="s">
        <v>97</v>
      </c>
      <c r="E719" s="198" t="s">
        <v>798</v>
      </c>
      <c r="F719" s="198" t="s">
        <v>124</v>
      </c>
      <c r="G719" s="205"/>
      <c r="H719" s="199"/>
      <c r="I719" s="216"/>
      <c r="J719" s="134"/>
    </row>
    <row r="720" spans="1:10">
      <c r="A720" s="278"/>
      <c r="B720" s="204"/>
      <c r="C720" s="198" t="s">
        <v>447</v>
      </c>
      <c r="D720" s="202" t="s">
        <v>205</v>
      </c>
      <c r="E720" s="198" t="s">
        <v>798</v>
      </c>
      <c r="F720" s="198" t="s">
        <v>124</v>
      </c>
      <c r="G720" s="205"/>
      <c r="H720" s="199"/>
      <c r="I720" s="216"/>
    </row>
    <row r="721" spans="1:10" ht="24">
      <c r="A721" s="278"/>
      <c r="B721" s="204"/>
      <c r="C721" s="198" t="s">
        <v>443</v>
      </c>
      <c r="D721" s="202" t="s">
        <v>1373</v>
      </c>
      <c r="E721" s="198" t="s">
        <v>797</v>
      </c>
      <c r="F721" s="198" t="s">
        <v>444</v>
      </c>
      <c r="G721" s="205"/>
      <c r="H721" s="199"/>
      <c r="I721" s="216"/>
    </row>
    <row r="722" spans="1:10">
      <c r="A722" s="278"/>
      <c r="B722" s="204"/>
      <c r="C722" s="198"/>
      <c r="D722" s="150" t="s">
        <v>816</v>
      </c>
      <c r="E722" s="198"/>
      <c r="F722" s="193" t="s">
        <v>163</v>
      </c>
      <c r="G722" s="207"/>
      <c r="H722" s="199"/>
      <c r="I722" s="215"/>
    </row>
    <row r="723" spans="1:10">
      <c r="A723" s="278"/>
      <c r="B723" s="204"/>
      <c r="C723" s="198" t="s">
        <v>780</v>
      </c>
      <c r="D723" s="202" t="s">
        <v>13</v>
      </c>
      <c r="E723" s="198" t="s">
        <v>798</v>
      </c>
      <c r="F723" s="198" t="s">
        <v>14</v>
      </c>
      <c r="G723" s="205"/>
      <c r="H723" s="199"/>
      <c r="I723" s="216"/>
    </row>
    <row r="724" spans="1:10">
      <c r="A724" s="278"/>
      <c r="B724" s="204"/>
      <c r="C724" s="198" t="s">
        <v>803</v>
      </c>
      <c r="D724" s="202" t="s">
        <v>896</v>
      </c>
      <c r="E724" s="198" t="s">
        <v>798</v>
      </c>
      <c r="F724" s="198" t="s">
        <v>248</v>
      </c>
      <c r="G724" s="195"/>
      <c r="H724" s="209"/>
      <c r="I724" s="216"/>
    </row>
    <row r="725" spans="1:10" s="140" customFormat="1">
      <c r="A725" s="278"/>
      <c r="B725" s="204"/>
      <c r="C725" s="198" t="s">
        <v>458</v>
      </c>
      <c r="D725" s="202" t="s">
        <v>128</v>
      </c>
      <c r="E725" s="198" t="s">
        <v>798</v>
      </c>
      <c r="F725" s="198" t="s">
        <v>8</v>
      </c>
      <c r="G725" s="205"/>
      <c r="H725" s="199"/>
      <c r="I725" s="216"/>
      <c r="J725" s="134"/>
    </row>
    <row r="726" spans="1:10">
      <c r="A726" s="279"/>
      <c r="B726" s="204"/>
      <c r="C726" s="198" t="s">
        <v>445</v>
      </c>
      <c r="D726" s="202" t="s">
        <v>446</v>
      </c>
      <c r="E726" s="198" t="s">
        <v>798</v>
      </c>
      <c r="F726" s="198" t="s">
        <v>15</v>
      </c>
      <c r="G726" s="205"/>
      <c r="H726" s="209"/>
      <c r="I726" s="216"/>
    </row>
    <row r="727" spans="1:10">
      <c r="A727" s="204"/>
      <c r="B727" s="204"/>
      <c r="C727" s="198"/>
      <c r="D727" s="150"/>
      <c r="E727" s="198"/>
      <c r="F727" s="204"/>
      <c r="G727" s="207"/>
      <c r="H727" s="199"/>
      <c r="I727" s="215"/>
    </row>
    <row r="728" spans="1:10">
      <c r="A728" s="277">
        <v>7.7</v>
      </c>
      <c r="B728" s="204" t="s">
        <v>1254</v>
      </c>
      <c r="C728" s="198"/>
      <c r="D728" s="150" t="s">
        <v>827</v>
      </c>
      <c r="E728" s="204"/>
      <c r="F728" s="204" t="s">
        <v>4</v>
      </c>
      <c r="G728" s="207"/>
      <c r="H728" s="199"/>
      <c r="I728" s="215"/>
    </row>
    <row r="729" spans="1:10">
      <c r="A729" s="278"/>
      <c r="B729" s="204"/>
      <c r="C729" s="198" t="s">
        <v>784</v>
      </c>
      <c r="D729" s="202" t="s">
        <v>23</v>
      </c>
      <c r="E729" s="198" t="s">
        <v>798</v>
      </c>
      <c r="F729" s="198" t="s">
        <v>14</v>
      </c>
      <c r="G729" s="205"/>
      <c r="H729" s="199"/>
      <c r="I729" s="216"/>
    </row>
    <row r="730" spans="1:10">
      <c r="A730" s="278"/>
      <c r="B730" s="204"/>
      <c r="C730" s="198" t="s">
        <v>803</v>
      </c>
      <c r="D730" s="202" t="s">
        <v>896</v>
      </c>
      <c r="E730" s="198" t="s">
        <v>798</v>
      </c>
      <c r="F730" s="198" t="s">
        <v>248</v>
      </c>
      <c r="G730" s="195"/>
      <c r="H730" s="209"/>
      <c r="I730" s="216"/>
    </row>
    <row r="731" spans="1:10">
      <c r="A731" s="278"/>
      <c r="B731" s="204"/>
      <c r="C731" s="192" t="s">
        <v>968</v>
      </c>
      <c r="D731" s="202" t="s">
        <v>146</v>
      </c>
      <c r="E731" s="198" t="s">
        <v>798</v>
      </c>
      <c r="F731" s="198" t="s">
        <v>163</v>
      </c>
      <c r="G731" s="205"/>
      <c r="H731" s="199"/>
      <c r="I731" s="216"/>
    </row>
    <row r="732" spans="1:10" s="140" customFormat="1">
      <c r="A732" s="278"/>
      <c r="B732" s="204"/>
      <c r="C732" s="192" t="s">
        <v>960</v>
      </c>
      <c r="D732" s="202" t="s">
        <v>189</v>
      </c>
      <c r="E732" s="198" t="s">
        <v>798</v>
      </c>
      <c r="F732" s="198" t="s">
        <v>4</v>
      </c>
      <c r="G732" s="205"/>
      <c r="H732" s="199"/>
      <c r="I732" s="216"/>
      <c r="J732" s="134"/>
    </row>
    <row r="733" spans="1:10">
      <c r="A733" s="278"/>
      <c r="B733" s="204"/>
      <c r="C733" s="192" t="s">
        <v>940</v>
      </c>
      <c r="D733" s="202" t="s">
        <v>720</v>
      </c>
      <c r="E733" s="198" t="s">
        <v>798</v>
      </c>
      <c r="F733" s="198" t="s">
        <v>4</v>
      </c>
      <c r="G733" s="205"/>
      <c r="H733" s="199"/>
      <c r="I733" s="216"/>
    </row>
    <row r="734" spans="1:10">
      <c r="A734" s="278"/>
      <c r="B734" s="204"/>
      <c r="C734" s="192" t="s">
        <v>941</v>
      </c>
      <c r="D734" s="202" t="s">
        <v>721</v>
      </c>
      <c r="E734" s="198" t="s">
        <v>798</v>
      </c>
      <c r="F734" s="198" t="s">
        <v>4</v>
      </c>
      <c r="G734" s="205"/>
      <c r="H734" s="199"/>
      <c r="I734" s="216"/>
    </row>
    <row r="735" spans="1:10">
      <c r="A735" s="278"/>
      <c r="B735" s="204"/>
      <c r="C735" s="192" t="s">
        <v>947</v>
      </c>
      <c r="D735" s="202" t="s">
        <v>723</v>
      </c>
      <c r="E735" s="198" t="s">
        <v>798</v>
      </c>
      <c r="F735" s="198" t="s">
        <v>4</v>
      </c>
      <c r="G735" s="205"/>
      <c r="H735" s="199"/>
      <c r="I735" s="216"/>
    </row>
    <row r="736" spans="1:10">
      <c r="A736" s="278"/>
      <c r="B736" s="204"/>
      <c r="C736" s="192" t="s">
        <v>929</v>
      </c>
      <c r="D736" s="202" t="s">
        <v>193</v>
      </c>
      <c r="E736" s="198" t="s">
        <v>798</v>
      </c>
      <c r="F736" s="198" t="s">
        <v>4</v>
      </c>
      <c r="G736" s="205"/>
      <c r="H736" s="199"/>
      <c r="I736" s="216"/>
    </row>
    <row r="737" spans="1:10" s="140" customFormat="1">
      <c r="A737" s="278"/>
      <c r="B737" s="204"/>
      <c r="C737" s="192" t="s">
        <v>965</v>
      </c>
      <c r="D737" s="202" t="s">
        <v>190</v>
      </c>
      <c r="E737" s="198" t="s">
        <v>798</v>
      </c>
      <c r="F737" s="198" t="s">
        <v>4</v>
      </c>
      <c r="G737" s="205"/>
      <c r="H737" s="199"/>
      <c r="I737" s="216"/>
      <c r="J737" s="134"/>
    </row>
    <row r="738" spans="1:10">
      <c r="A738" s="278"/>
      <c r="B738" s="204"/>
      <c r="C738" s="192" t="s">
        <v>974</v>
      </c>
      <c r="D738" s="202" t="s">
        <v>730</v>
      </c>
      <c r="E738" s="198" t="s">
        <v>798</v>
      </c>
      <c r="F738" s="198" t="s">
        <v>4</v>
      </c>
      <c r="G738" s="205"/>
      <c r="H738" s="199"/>
      <c r="I738" s="216"/>
    </row>
    <row r="739" spans="1:10">
      <c r="A739" s="278"/>
      <c r="B739" s="204"/>
      <c r="C739" s="192" t="s">
        <v>975</v>
      </c>
      <c r="D739" s="202" t="s">
        <v>731</v>
      </c>
      <c r="E739" s="198" t="s">
        <v>798</v>
      </c>
      <c r="F739" s="198" t="s">
        <v>4</v>
      </c>
      <c r="G739" s="205"/>
      <c r="H739" s="199"/>
      <c r="I739" s="216"/>
    </row>
    <row r="740" spans="1:10">
      <c r="A740" s="278"/>
      <c r="B740" s="204"/>
      <c r="C740" s="198"/>
      <c r="D740" s="194" t="s">
        <v>815</v>
      </c>
      <c r="E740" s="198"/>
      <c r="F740" s="204" t="s">
        <v>163</v>
      </c>
      <c r="G740" s="207"/>
      <c r="H740" s="199"/>
      <c r="I740" s="215"/>
    </row>
    <row r="741" spans="1:10">
      <c r="A741" s="278"/>
      <c r="B741" s="204"/>
      <c r="C741" s="198" t="s">
        <v>781</v>
      </c>
      <c r="D741" s="202" t="s">
        <v>93</v>
      </c>
      <c r="E741" s="198" t="s">
        <v>798</v>
      </c>
      <c r="F741" s="198" t="s">
        <v>14</v>
      </c>
      <c r="G741" s="205"/>
      <c r="H741" s="199"/>
      <c r="I741" s="216"/>
    </row>
    <row r="742" spans="1:10">
      <c r="A742" s="278"/>
      <c r="B742" s="204"/>
      <c r="C742" s="198" t="s">
        <v>803</v>
      </c>
      <c r="D742" s="202" t="s">
        <v>896</v>
      </c>
      <c r="E742" s="198" t="s">
        <v>798</v>
      </c>
      <c r="F742" s="198" t="s">
        <v>248</v>
      </c>
      <c r="G742" s="195"/>
      <c r="H742" s="209"/>
      <c r="I742" s="216"/>
    </row>
    <row r="743" spans="1:10" s="140" customFormat="1">
      <c r="A743" s="278"/>
      <c r="B743" s="204"/>
      <c r="C743" s="198" t="s">
        <v>441</v>
      </c>
      <c r="D743" s="202" t="s">
        <v>442</v>
      </c>
      <c r="E743" s="198" t="s">
        <v>798</v>
      </c>
      <c r="F743" s="198" t="s">
        <v>124</v>
      </c>
      <c r="G743" s="205"/>
      <c r="H743" s="199"/>
      <c r="I743" s="216"/>
      <c r="J743" s="134"/>
    </row>
    <row r="744" spans="1:10">
      <c r="A744" s="278"/>
      <c r="B744" s="204"/>
      <c r="C744" s="198" t="s">
        <v>420</v>
      </c>
      <c r="D744" s="202" t="s">
        <v>97</v>
      </c>
      <c r="E744" s="198" t="s">
        <v>798</v>
      </c>
      <c r="F744" s="198" t="s">
        <v>124</v>
      </c>
      <c r="G744" s="205"/>
      <c r="H744" s="199"/>
      <c r="I744" s="216"/>
    </row>
    <row r="745" spans="1:10">
      <c r="A745" s="278"/>
      <c r="B745" s="204"/>
      <c r="C745" s="198" t="s">
        <v>447</v>
      </c>
      <c r="D745" s="202" t="s">
        <v>205</v>
      </c>
      <c r="E745" s="198" t="s">
        <v>798</v>
      </c>
      <c r="F745" s="198" t="s">
        <v>124</v>
      </c>
      <c r="G745" s="205"/>
      <c r="H745" s="199"/>
      <c r="I745" s="216"/>
    </row>
    <row r="746" spans="1:10" ht="24">
      <c r="A746" s="278"/>
      <c r="B746" s="204"/>
      <c r="C746" s="198" t="s">
        <v>443</v>
      </c>
      <c r="D746" s="202" t="s">
        <v>1373</v>
      </c>
      <c r="E746" s="198" t="s">
        <v>797</v>
      </c>
      <c r="F746" s="198" t="s">
        <v>444</v>
      </c>
      <c r="G746" s="205"/>
      <c r="H746" s="199"/>
      <c r="I746" s="216"/>
    </row>
    <row r="747" spans="1:10">
      <c r="A747" s="278"/>
      <c r="B747" s="204"/>
      <c r="C747" s="198"/>
      <c r="D747" s="150" t="s">
        <v>816</v>
      </c>
      <c r="E747" s="198"/>
      <c r="F747" s="193" t="s">
        <v>163</v>
      </c>
      <c r="G747" s="207"/>
      <c r="H747" s="199"/>
      <c r="I747" s="215"/>
    </row>
    <row r="748" spans="1:10">
      <c r="A748" s="278"/>
      <c r="B748" s="204"/>
      <c r="C748" s="198" t="s">
        <v>780</v>
      </c>
      <c r="D748" s="202" t="s">
        <v>13</v>
      </c>
      <c r="E748" s="198" t="s">
        <v>798</v>
      </c>
      <c r="F748" s="198" t="s">
        <v>14</v>
      </c>
      <c r="G748" s="205"/>
      <c r="H748" s="199"/>
      <c r="I748" s="216"/>
    </row>
    <row r="749" spans="1:10" s="140" customFormat="1">
      <c r="A749" s="278"/>
      <c r="B749" s="204"/>
      <c r="C749" s="198" t="s">
        <v>803</v>
      </c>
      <c r="D749" s="202" t="s">
        <v>896</v>
      </c>
      <c r="E749" s="198" t="s">
        <v>798</v>
      </c>
      <c r="F749" s="198" t="s">
        <v>248</v>
      </c>
      <c r="G749" s="195"/>
      <c r="H749" s="209"/>
      <c r="I749" s="216"/>
      <c r="J749" s="134"/>
    </row>
    <row r="750" spans="1:10">
      <c r="A750" s="278"/>
      <c r="B750" s="204"/>
      <c r="C750" s="198" t="s">
        <v>458</v>
      </c>
      <c r="D750" s="202" t="s">
        <v>128</v>
      </c>
      <c r="E750" s="198" t="s">
        <v>798</v>
      </c>
      <c r="F750" s="198" t="s">
        <v>8</v>
      </c>
      <c r="G750" s="205"/>
      <c r="H750" s="199"/>
      <c r="I750" s="216"/>
    </row>
    <row r="751" spans="1:10">
      <c r="A751" s="279"/>
      <c r="B751" s="204"/>
      <c r="C751" s="198" t="s">
        <v>445</v>
      </c>
      <c r="D751" s="202" t="s">
        <v>446</v>
      </c>
      <c r="E751" s="198" t="s">
        <v>798</v>
      </c>
      <c r="F751" s="198" t="s">
        <v>15</v>
      </c>
      <c r="G751" s="205"/>
      <c r="H751" s="209"/>
      <c r="I751" s="216"/>
    </row>
    <row r="752" spans="1:10">
      <c r="A752" s="204"/>
      <c r="B752" s="204"/>
      <c r="C752" s="198"/>
      <c r="D752" s="150"/>
      <c r="E752" s="198"/>
      <c r="F752" s="204"/>
      <c r="G752" s="207"/>
      <c r="H752" s="199"/>
      <c r="I752" s="215"/>
    </row>
    <row r="753" spans="1:10">
      <c r="A753" s="277">
        <v>7.8</v>
      </c>
      <c r="B753" s="204" t="s">
        <v>1255</v>
      </c>
      <c r="C753" s="198"/>
      <c r="D753" s="150" t="s">
        <v>1684</v>
      </c>
      <c r="E753" s="204"/>
      <c r="F753" s="204" t="s">
        <v>4</v>
      </c>
      <c r="G753" s="207"/>
      <c r="H753" s="199"/>
      <c r="I753" s="215"/>
    </row>
    <row r="754" spans="1:10">
      <c r="A754" s="278"/>
      <c r="B754" s="204"/>
      <c r="C754" s="198" t="s">
        <v>784</v>
      </c>
      <c r="D754" s="202" t="s">
        <v>23</v>
      </c>
      <c r="E754" s="198" t="s">
        <v>798</v>
      </c>
      <c r="F754" s="198" t="s">
        <v>14</v>
      </c>
      <c r="G754" s="205"/>
      <c r="H754" s="199"/>
      <c r="I754" s="216"/>
    </row>
    <row r="755" spans="1:10">
      <c r="A755" s="278"/>
      <c r="B755" s="204"/>
      <c r="C755" s="198" t="s">
        <v>803</v>
      </c>
      <c r="D755" s="202" t="s">
        <v>896</v>
      </c>
      <c r="E755" s="198" t="s">
        <v>798</v>
      </c>
      <c r="F755" s="198" t="s">
        <v>248</v>
      </c>
      <c r="G755" s="195"/>
      <c r="H755" s="209"/>
      <c r="I755" s="216"/>
    </row>
    <row r="756" spans="1:10" s="140" customFormat="1">
      <c r="A756" s="278"/>
      <c r="B756" s="204"/>
      <c r="C756" s="192" t="s">
        <v>968</v>
      </c>
      <c r="D756" s="202" t="s">
        <v>146</v>
      </c>
      <c r="E756" s="198" t="s">
        <v>798</v>
      </c>
      <c r="F756" s="198" t="s">
        <v>163</v>
      </c>
      <c r="G756" s="205"/>
      <c r="H756" s="199"/>
      <c r="I756" s="216"/>
      <c r="J756" s="134"/>
    </row>
    <row r="757" spans="1:10">
      <c r="A757" s="278"/>
      <c r="B757" s="204"/>
      <c r="C757" s="192" t="s">
        <v>960</v>
      </c>
      <c r="D757" s="202" t="s">
        <v>189</v>
      </c>
      <c r="E757" s="198" t="s">
        <v>798</v>
      </c>
      <c r="F757" s="198" t="s">
        <v>4</v>
      </c>
      <c r="G757" s="205"/>
      <c r="H757" s="199"/>
      <c r="I757" s="216"/>
    </row>
    <row r="758" spans="1:10">
      <c r="A758" s="278"/>
      <c r="B758" s="204"/>
      <c r="C758" s="192" t="s">
        <v>941</v>
      </c>
      <c r="D758" s="202" t="s">
        <v>721</v>
      </c>
      <c r="E758" s="198" t="s">
        <v>798</v>
      </c>
      <c r="F758" s="198" t="s">
        <v>4</v>
      </c>
      <c r="G758" s="205"/>
      <c r="H758" s="199"/>
      <c r="I758" s="216"/>
    </row>
    <row r="759" spans="1:10">
      <c r="A759" s="278"/>
      <c r="B759" s="204"/>
      <c r="C759" s="192" t="s">
        <v>929</v>
      </c>
      <c r="D759" s="202" t="s">
        <v>193</v>
      </c>
      <c r="E759" s="198" t="s">
        <v>798</v>
      </c>
      <c r="F759" s="198" t="s">
        <v>4</v>
      </c>
      <c r="G759" s="205"/>
      <c r="H759" s="199"/>
      <c r="I759" s="216"/>
    </row>
    <row r="760" spans="1:10">
      <c r="A760" s="278"/>
      <c r="B760" s="204"/>
      <c r="C760" s="192" t="s">
        <v>965</v>
      </c>
      <c r="D760" s="202" t="s">
        <v>190</v>
      </c>
      <c r="E760" s="198" t="s">
        <v>798</v>
      </c>
      <c r="F760" s="198" t="s">
        <v>4</v>
      </c>
      <c r="G760" s="205"/>
      <c r="H760" s="199"/>
      <c r="I760" s="216"/>
    </row>
    <row r="761" spans="1:10" s="140" customFormat="1">
      <c r="A761" s="278"/>
      <c r="B761" s="204"/>
      <c r="C761" s="192" t="s">
        <v>974</v>
      </c>
      <c r="D761" s="202" t="s">
        <v>730</v>
      </c>
      <c r="E761" s="198" t="s">
        <v>798</v>
      </c>
      <c r="F761" s="198" t="s">
        <v>4</v>
      </c>
      <c r="G761" s="205"/>
      <c r="H761" s="199"/>
      <c r="I761" s="216"/>
      <c r="J761" s="134"/>
    </row>
    <row r="762" spans="1:10">
      <c r="A762" s="278"/>
      <c r="B762" s="204"/>
      <c r="C762" s="192" t="s">
        <v>975</v>
      </c>
      <c r="D762" s="202" t="s">
        <v>731</v>
      </c>
      <c r="E762" s="198" t="s">
        <v>798</v>
      </c>
      <c r="F762" s="198" t="s">
        <v>4</v>
      </c>
      <c r="G762" s="205"/>
      <c r="H762" s="199"/>
      <c r="I762" s="216"/>
    </row>
    <row r="763" spans="1:10">
      <c r="A763" s="279"/>
      <c r="B763" s="204"/>
      <c r="C763" s="198" t="s">
        <v>445</v>
      </c>
      <c r="D763" s="202" t="s">
        <v>446</v>
      </c>
      <c r="E763" s="198" t="s">
        <v>798</v>
      </c>
      <c r="F763" s="198" t="s">
        <v>15</v>
      </c>
      <c r="G763" s="205"/>
      <c r="H763" s="209"/>
      <c r="I763" s="216"/>
    </row>
    <row r="764" spans="1:10">
      <c r="A764" s="204"/>
      <c r="B764" s="204"/>
      <c r="C764" s="198"/>
      <c r="D764" s="150"/>
      <c r="E764" s="198"/>
      <c r="F764" s="204"/>
      <c r="G764" s="207"/>
      <c r="H764" s="199"/>
      <c r="I764" s="215"/>
    </row>
    <row r="765" spans="1:10">
      <c r="A765" s="277">
        <v>7.9</v>
      </c>
      <c r="B765" s="204" t="s">
        <v>1256</v>
      </c>
      <c r="C765" s="198"/>
      <c r="D765" s="150" t="s">
        <v>828</v>
      </c>
      <c r="E765" s="204"/>
      <c r="F765" s="204" t="s">
        <v>4</v>
      </c>
      <c r="G765" s="207"/>
      <c r="H765" s="199"/>
      <c r="I765" s="215"/>
    </row>
    <row r="766" spans="1:10">
      <c r="A766" s="278"/>
      <c r="B766" s="204"/>
      <c r="C766" s="198" t="s">
        <v>784</v>
      </c>
      <c r="D766" s="202" t="s">
        <v>23</v>
      </c>
      <c r="E766" s="198" t="s">
        <v>798</v>
      </c>
      <c r="F766" s="198" t="s">
        <v>14</v>
      </c>
      <c r="G766" s="205"/>
      <c r="H766" s="199"/>
      <c r="I766" s="216"/>
    </row>
    <row r="767" spans="1:10" s="140" customFormat="1">
      <c r="A767" s="278"/>
      <c r="B767" s="204"/>
      <c r="C767" s="198" t="s">
        <v>803</v>
      </c>
      <c r="D767" s="202" t="s">
        <v>896</v>
      </c>
      <c r="E767" s="198" t="s">
        <v>798</v>
      </c>
      <c r="F767" s="198" t="s">
        <v>248</v>
      </c>
      <c r="G767" s="195"/>
      <c r="H767" s="209"/>
      <c r="I767" s="216"/>
      <c r="J767" s="134"/>
    </row>
    <row r="768" spans="1:10">
      <c r="A768" s="278"/>
      <c r="B768" s="204"/>
      <c r="C768" s="192" t="s">
        <v>969</v>
      </c>
      <c r="D768" s="202" t="s">
        <v>25</v>
      </c>
      <c r="E768" s="198" t="s">
        <v>798</v>
      </c>
      <c r="F768" s="198" t="s">
        <v>163</v>
      </c>
      <c r="G768" s="205"/>
      <c r="H768" s="199"/>
      <c r="I768" s="216"/>
    </row>
    <row r="769" spans="1:10">
      <c r="A769" s="278"/>
      <c r="B769" s="204"/>
      <c r="C769" s="192" t="s">
        <v>949</v>
      </c>
      <c r="D769" s="202" t="s">
        <v>725</v>
      </c>
      <c r="E769" s="198" t="s">
        <v>798</v>
      </c>
      <c r="F769" s="198" t="s">
        <v>4</v>
      </c>
      <c r="G769" s="205"/>
      <c r="H769" s="199"/>
      <c r="I769" s="216"/>
    </row>
    <row r="770" spans="1:10">
      <c r="A770" s="278"/>
      <c r="B770" s="204"/>
      <c r="C770" s="192" t="s">
        <v>944</v>
      </c>
      <c r="D770" s="202" t="s">
        <v>26</v>
      </c>
      <c r="E770" s="198" t="s">
        <v>798</v>
      </c>
      <c r="F770" s="198" t="s">
        <v>4</v>
      </c>
      <c r="G770" s="205"/>
      <c r="H770" s="199"/>
      <c r="I770" s="216"/>
    </row>
    <row r="771" spans="1:10">
      <c r="A771" s="278"/>
      <c r="B771" s="204"/>
      <c r="C771" s="192" t="s">
        <v>966</v>
      </c>
      <c r="D771" s="202" t="s">
        <v>27</v>
      </c>
      <c r="E771" s="198" t="s">
        <v>798</v>
      </c>
      <c r="F771" s="198" t="s">
        <v>4</v>
      </c>
      <c r="G771" s="205"/>
      <c r="H771" s="199"/>
      <c r="I771" s="216"/>
    </row>
    <row r="772" spans="1:10" s="140" customFormat="1">
      <c r="A772" s="278"/>
      <c r="B772" s="204"/>
      <c r="C772" s="192" t="s">
        <v>946</v>
      </c>
      <c r="D772" s="202" t="s">
        <v>194</v>
      </c>
      <c r="E772" s="198" t="s">
        <v>798</v>
      </c>
      <c r="F772" s="198" t="s">
        <v>4</v>
      </c>
      <c r="G772" s="205"/>
      <c r="H772" s="199"/>
      <c r="I772" s="216"/>
      <c r="J772" s="134"/>
    </row>
    <row r="773" spans="1:10">
      <c r="A773" s="278"/>
      <c r="B773" s="204"/>
      <c r="C773" s="192" t="s">
        <v>974</v>
      </c>
      <c r="D773" s="202" t="s">
        <v>730</v>
      </c>
      <c r="E773" s="198" t="s">
        <v>798</v>
      </c>
      <c r="F773" s="198" t="s">
        <v>4</v>
      </c>
      <c r="G773" s="205"/>
      <c r="H773" s="199"/>
      <c r="I773" s="216"/>
    </row>
    <row r="774" spans="1:10">
      <c r="A774" s="278"/>
      <c r="B774" s="204"/>
      <c r="C774" s="192" t="s">
        <v>975</v>
      </c>
      <c r="D774" s="202" t="s">
        <v>731</v>
      </c>
      <c r="E774" s="198" t="s">
        <v>798</v>
      </c>
      <c r="F774" s="198" t="s">
        <v>4</v>
      </c>
      <c r="G774" s="205"/>
      <c r="H774" s="199"/>
      <c r="I774" s="216"/>
    </row>
    <row r="775" spans="1:10">
      <c r="A775" s="278"/>
      <c r="B775" s="204"/>
      <c r="C775" s="198"/>
      <c r="D775" s="194" t="s">
        <v>815</v>
      </c>
      <c r="E775" s="198"/>
      <c r="F775" s="204" t="s">
        <v>163</v>
      </c>
      <c r="G775" s="207"/>
      <c r="H775" s="199"/>
      <c r="I775" s="215"/>
    </row>
    <row r="776" spans="1:10">
      <c r="A776" s="278"/>
      <c r="B776" s="204"/>
      <c r="C776" s="198" t="s">
        <v>781</v>
      </c>
      <c r="D776" s="202" t="s">
        <v>93</v>
      </c>
      <c r="E776" s="198" t="s">
        <v>798</v>
      </c>
      <c r="F776" s="198" t="s">
        <v>14</v>
      </c>
      <c r="G776" s="205"/>
      <c r="H776" s="199"/>
      <c r="I776" s="216"/>
    </row>
    <row r="777" spans="1:10">
      <c r="A777" s="278"/>
      <c r="B777" s="204"/>
      <c r="C777" s="198" t="s">
        <v>803</v>
      </c>
      <c r="D777" s="202" t="s">
        <v>896</v>
      </c>
      <c r="E777" s="198" t="s">
        <v>798</v>
      </c>
      <c r="F777" s="198" t="s">
        <v>248</v>
      </c>
      <c r="G777" s="195"/>
      <c r="H777" s="209"/>
      <c r="I777" s="216"/>
    </row>
    <row r="778" spans="1:10" s="140" customFormat="1">
      <c r="A778" s="278"/>
      <c r="B778" s="204"/>
      <c r="C778" s="198" t="s">
        <v>441</v>
      </c>
      <c r="D778" s="202" t="s">
        <v>442</v>
      </c>
      <c r="E778" s="198" t="s">
        <v>798</v>
      </c>
      <c r="F778" s="198" t="s">
        <v>124</v>
      </c>
      <c r="G778" s="205"/>
      <c r="H778" s="199"/>
      <c r="I778" s="216"/>
      <c r="J778" s="134"/>
    </row>
    <row r="779" spans="1:10">
      <c r="A779" s="278"/>
      <c r="B779" s="204"/>
      <c r="C779" s="198" t="s">
        <v>420</v>
      </c>
      <c r="D779" s="202" t="s">
        <v>97</v>
      </c>
      <c r="E779" s="198" t="s">
        <v>798</v>
      </c>
      <c r="F779" s="198" t="s">
        <v>124</v>
      </c>
      <c r="G779" s="205"/>
      <c r="H779" s="199"/>
      <c r="I779" s="216"/>
    </row>
    <row r="780" spans="1:10">
      <c r="A780" s="278"/>
      <c r="B780" s="204"/>
      <c r="C780" s="198" t="s">
        <v>447</v>
      </c>
      <c r="D780" s="202" t="s">
        <v>205</v>
      </c>
      <c r="E780" s="198" t="s">
        <v>798</v>
      </c>
      <c r="F780" s="198" t="s">
        <v>124</v>
      </c>
      <c r="G780" s="205"/>
      <c r="H780" s="199"/>
      <c r="I780" s="216"/>
    </row>
    <row r="781" spans="1:10" ht="24">
      <c r="A781" s="278"/>
      <c r="B781" s="204"/>
      <c r="C781" s="198" t="s">
        <v>443</v>
      </c>
      <c r="D781" s="202" t="s">
        <v>1373</v>
      </c>
      <c r="E781" s="198" t="s">
        <v>797</v>
      </c>
      <c r="F781" s="198" t="s">
        <v>444</v>
      </c>
      <c r="G781" s="205"/>
      <c r="H781" s="199"/>
      <c r="I781" s="216"/>
    </row>
    <row r="782" spans="1:10">
      <c r="A782" s="278"/>
      <c r="B782" s="204"/>
      <c r="C782" s="198"/>
      <c r="D782" s="150" t="s">
        <v>816</v>
      </c>
      <c r="E782" s="198"/>
      <c r="F782" s="193" t="s">
        <v>163</v>
      </c>
      <c r="G782" s="207"/>
      <c r="H782" s="199"/>
      <c r="I782" s="215"/>
    </row>
    <row r="783" spans="1:10">
      <c r="A783" s="278"/>
      <c r="B783" s="204"/>
      <c r="C783" s="198" t="s">
        <v>780</v>
      </c>
      <c r="D783" s="202" t="s">
        <v>13</v>
      </c>
      <c r="E783" s="198" t="s">
        <v>798</v>
      </c>
      <c r="F783" s="198" t="s">
        <v>14</v>
      </c>
      <c r="G783" s="205"/>
      <c r="H783" s="199"/>
      <c r="I783" s="216"/>
    </row>
    <row r="784" spans="1:10">
      <c r="A784" s="278"/>
      <c r="B784" s="204"/>
      <c r="C784" s="198" t="s">
        <v>803</v>
      </c>
      <c r="D784" s="202" t="s">
        <v>896</v>
      </c>
      <c r="E784" s="198" t="s">
        <v>798</v>
      </c>
      <c r="F784" s="198" t="s">
        <v>248</v>
      </c>
      <c r="G784" s="195"/>
      <c r="H784" s="209"/>
      <c r="I784" s="216"/>
    </row>
    <row r="785" spans="1:10" s="140" customFormat="1">
      <c r="A785" s="278"/>
      <c r="B785" s="204"/>
      <c r="C785" s="198" t="s">
        <v>458</v>
      </c>
      <c r="D785" s="202" t="s">
        <v>128</v>
      </c>
      <c r="E785" s="198" t="s">
        <v>798</v>
      </c>
      <c r="F785" s="198" t="s">
        <v>8</v>
      </c>
      <c r="G785" s="205"/>
      <c r="H785" s="199"/>
      <c r="I785" s="216"/>
      <c r="J785" s="134"/>
    </row>
    <row r="786" spans="1:10">
      <c r="A786" s="279"/>
      <c r="B786" s="204"/>
      <c r="C786" s="198" t="s">
        <v>445</v>
      </c>
      <c r="D786" s="202" t="s">
        <v>446</v>
      </c>
      <c r="E786" s="198" t="s">
        <v>798</v>
      </c>
      <c r="F786" s="198" t="s">
        <v>15</v>
      </c>
      <c r="G786" s="205"/>
      <c r="H786" s="209"/>
      <c r="I786" s="216"/>
    </row>
    <row r="787" spans="1:10">
      <c r="A787" s="204"/>
      <c r="B787" s="204"/>
      <c r="C787" s="198"/>
      <c r="D787" s="150"/>
      <c r="E787" s="198"/>
      <c r="F787" s="204"/>
      <c r="G787" s="207"/>
      <c r="H787" s="199"/>
      <c r="I787" s="215"/>
    </row>
    <row r="788" spans="1:10">
      <c r="A788" s="280">
        <v>7.1</v>
      </c>
      <c r="B788" s="204" t="s">
        <v>1257</v>
      </c>
      <c r="C788" s="198"/>
      <c r="D788" s="150" t="s">
        <v>225</v>
      </c>
      <c r="E788" s="204"/>
      <c r="F788" s="204" t="s">
        <v>163</v>
      </c>
      <c r="G788" s="207"/>
      <c r="H788" s="199"/>
      <c r="I788" s="215"/>
    </row>
    <row r="789" spans="1:10">
      <c r="A789" s="283"/>
      <c r="B789" s="204"/>
      <c r="C789" s="198" t="s">
        <v>784</v>
      </c>
      <c r="D789" s="202" t="s">
        <v>23</v>
      </c>
      <c r="E789" s="198" t="s">
        <v>798</v>
      </c>
      <c r="F789" s="198" t="s">
        <v>14</v>
      </c>
      <c r="G789" s="205"/>
      <c r="H789" s="199"/>
      <c r="I789" s="216"/>
    </row>
    <row r="790" spans="1:10">
      <c r="A790" s="283"/>
      <c r="B790" s="204"/>
      <c r="C790" s="198" t="s">
        <v>803</v>
      </c>
      <c r="D790" s="202" t="s">
        <v>896</v>
      </c>
      <c r="E790" s="198" t="s">
        <v>798</v>
      </c>
      <c r="F790" s="198" t="s">
        <v>248</v>
      </c>
      <c r="G790" s="195"/>
      <c r="H790" s="209"/>
      <c r="I790" s="216"/>
    </row>
    <row r="791" spans="1:10">
      <c r="A791" s="283"/>
      <c r="B791" s="204"/>
      <c r="C791" s="192" t="s">
        <v>967</v>
      </c>
      <c r="D791" s="202" t="s">
        <v>24</v>
      </c>
      <c r="E791" s="198" t="s">
        <v>798</v>
      </c>
      <c r="F791" s="198" t="s">
        <v>163</v>
      </c>
      <c r="G791" s="205"/>
      <c r="H791" s="199"/>
      <c r="I791" s="216"/>
    </row>
    <row r="792" spans="1:10">
      <c r="A792" s="283"/>
      <c r="B792" s="204"/>
      <c r="C792" s="192" t="s">
        <v>956</v>
      </c>
      <c r="D792" s="202" t="s">
        <v>174</v>
      </c>
      <c r="E792" s="198" t="s">
        <v>798</v>
      </c>
      <c r="F792" s="198" t="s">
        <v>4</v>
      </c>
      <c r="G792" s="205"/>
      <c r="H792" s="199"/>
      <c r="I792" s="216"/>
    </row>
    <row r="793" spans="1:10" s="140" customFormat="1">
      <c r="A793" s="283"/>
      <c r="B793" s="204"/>
      <c r="C793" s="192" t="s">
        <v>974</v>
      </c>
      <c r="D793" s="202" t="s">
        <v>730</v>
      </c>
      <c r="E793" s="198" t="s">
        <v>798</v>
      </c>
      <c r="F793" s="198" t="s">
        <v>4</v>
      </c>
      <c r="G793" s="205"/>
      <c r="H793" s="199"/>
      <c r="I793" s="216"/>
      <c r="J793" s="134"/>
    </row>
    <row r="794" spans="1:10">
      <c r="A794" s="283"/>
      <c r="B794" s="204"/>
      <c r="C794" s="192" t="s">
        <v>975</v>
      </c>
      <c r="D794" s="202" t="s">
        <v>731</v>
      </c>
      <c r="E794" s="198" t="s">
        <v>798</v>
      </c>
      <c r="F794" s="198" t="s">
        <v>4</v>
      </c>
      <c r="G794" s="205"/>
      <c r="H794" s="199"/>
      <c r="I794" s="216"/>
    </row>
    <row r="795" spans="1:10">
      <c r="A795" s="283"/>
      <c r="B795" s="204"/>
      <c r="C795" s="198" t="s">
        <v>322</v>
      </c>
      <c r="D795" s="202" t="s">
        <v>276</v>
      </c>
      <c r="E795" s="198" t="s">
        <v>798</v>
      </c>
      <c r="F795" s="198" t="s">
        <v>4</v>
      </c>
      <c r="G795" s="205"/>
      <c r="H795" s="199"/>
      <c r="I795" s="216"/>
    </row>
    <row r="796" spans="1:10">
      <c r="A796" s="281"/>
      <c r="B796" s="204"/>
      <c r="C796" s="198" t="s">
        <v>445</v>
      </c>
      <c r="D796" s="202" t="s">
        <v>446</v>
      </c>
      <c r="E796" s="198" t="s">
        <v>798</v>
      </c>
      <c r="F796" s="198" t="s">
        <v>15</v>
      </c>
      <c r="G796" s="205"/>
      <c r="H796" s="209"/>
      <c r="I796" s="216"/>
    </row>
    <row r="797" spans="1:10">
      <c r="A797" s="204"/>
      <c r="B797" s="204"/>
      <c r="C797" s="198"/>
      <c r="D797" s="150"/>
      <c r="E797" s="198"/>
      <c r="F797" s="204"/>
      <c r="G797" s="207"/>
      <c r="H797" s="199"/>
      <c r="I797" s="215"/>
    </row>
    <row r="798" spans="1:10">
      <c r="A798" s="277">
        <v>7.11</v>
      </c>
      <c r="B798" s="204" t="s">
        <v>1258</v>
      </c>
      <c r="C798" s="198"/>
      <c r="D798" s="150" t="s">
        <v>226</v>
      </c>
      <c r="E798" s="204"/>
      <c r="F798" s="204" t="s">
        <v>163</v>
      </c>
      <c r="G798" s="207"/>
      <c r="H798" s="199"/>
      <c r="I798" s="215"/>
    </row>
    <row r="799" spans="1:10">
      <c r="A799" s="278"/>
      <c r="B799" s="204"/>
      <c r="C799" s="198" t="s">
        <v>784</v>
      </c>
      <c r="D799" s="202" t="s">
        <v>23</v>
      </c>
      <c r="E799" s="198" t="s">
        <v>798</v>
      </c>
      <c r="F799" s="198" t="s">
        <v>14</v>
      </c>
      <c r="G799" s="205"/>
      <c r="H799" s="199"/>
      <c r="I799" s="216"/>
    </row>
    <row r="800" spans="1:10">
      <c r="A800" s="278"/>
      <c r="B800" s="204"/>
      <c r="C800" s="198" t="s">
        <v>803</v>
      </c>
      <c r="D800" s="202" t="s">
        <v>896</v>
      </c>
      <c r="E800" s="198" t="s">
        <v>798</v>
      </c>
      <c r="F800" s="198" t="s">
        <v>248</v>
      </c>
      <c r="G800" s="195"/>
      <c r="H800" s="209"/>
      <c r="I800" s="216"/>
    </row>
    <row r="801" spans="1:10" s="140" customFormat="1">
      <c r="A801" s="278"/>
      <c r="B801" s="204"/>
      <c r="C801" s="192" t="s">
        <v>968</v>
      </c>
      <c r="D801" s="202" t="s">
        <v>146</v>
      </c>
      <c r="E801" s="198" t="s">
        <v>798</v>
      </c>
      <c r="F801" s="198" t="s">
        <v>163</v>
      </c>
      <c r="G801" s="205"/>
      <c r="H801" s="199"/>
      <c r="I801" s="216"/>
      <c r="J801" s="134"/>
    </row>
    <row r="802" spans="1:10">
      <c r="A802" s="278"/>
      <c r="B802" s="204"/>
      <c r="C802" s="192" t="s">
        <v>957</v>
      </c>
      <c r="D802" s="202" t="s">
        <v>175</v>
      </c>
      <c r="E802" s="198" t="s">
        <v>798</v>
      </c>
      <c r="F802" s="198" t="s">
        <v>4</v>
      </c>
      <c r="G802" s="205"/>
      <c r="H802" s="199"/>
      <c r="I802" s="216"/>
    </row>
    <row r="803" spans="1:10">
      <c r="A803" s="278"/>
      <c r="B803" s="204"/>
      <c r="C803" s="192" t="s">
        <v>974</v>
      </c>
      <c r="D803" s="202" t="s">
        <v>730</v>
      </c>
      <c r="E803" s="198" t="s">
        <v>798</v>
      </c>
      <c r="F803" s="198" t="s">
        <v>4</v>
      </c>
      <c r="G803" s="205"/>
      <c r="H803" s="199"/>
      <c r="I803" s="216"/>
    </row>
    <row r="804" spans="1:10">
      <c r="A804" s="278"/>
      <c r="B804" s="204"/>
      <c r="C804" s="192" t="s">
        <v>975</v>
      </c>
      <c r="D804" s="202" t="s">
        <v>731</v>
      </c>
      <c r="E804" s="198" t="s">
        <v>798</v>
      </c>
      <c r="F804" s="198" t="s">
        <v>4</v>
      </c>
      <c r="G804" s="205"/>
      <c r="H804" s="199"/>
      <c r="I804" s="216"/>
    </row>
    <row r="805" spans="1:10">
      <c r="A805" s="278"/>
      <c r="B805" s="204"/>
      <c r="C805" s="198" t="s">
        <v>329</v>
      </c>
      <c r="D805" s="202" t="s">
        <v>277</v>
      </c>
      <c r="E805" s="198" t="s">
        <v>798</v>
      </c>
      <c r="F805" s="198" t="s">
        <v>4</v>
      </c>
      <c r="G805" s="205"/>
      <c r="H805" s="199"/>
      <c r="I805" s="216"/>
      <c r="J805" s="131"/>
    </row>
    <row r="806" spans="1:10">
      <c r="A806" s="279"/>
      <c r="B806" s="204"/>
      <c r="C806" s="198" t="s">
        <v>445</v>
      </c>
      <c r="D806" s="202" t="s">
        <v>446</v>
      </c>
      <c r="E806" s="198" t="s">
        <v>798</v>
      </c>
      <c r="F806" s="198" t="s">
        <v>15</v>
      </c>
      <c r="G806" s="205"/>
      <c r="H806" s="209"/>
      <c r="I806" s="216"/>
      <c r="J806" s="131"/>
    </row>
    <row r="807" spans="1:10">
      <c r="A807" s="204"/>
      <c r="B807" s="204"/>
      <c r="C807" s="198"/>
      <c r="D807" s="150"/>
      <c r="E807" s="198"/>
      <c r="F807" s="204"/>
      <c r="G807" s="207"/>
      <c r="H807" s="199"/>
      <c r="I807" s="215"/>
      <c r="J807" s="131"/>
    </row>
    <row r="808" spans="1:10">
      <c r="A808" s="277">
        <v>7.12</v>
      </c>
      <c r="B808" s="204" t="s">
        <v>1259</v>
      </c>
      <c r="C808" s="198"/>
      <c r="D808" s="150" t="s">
        <v>227</v>
      </c>
      <c r="E808" s="204"/>
      <c r="F808" s="204" t="s">
        <v>163</v>
      </c>
      <c r="G808" s="207"/>
      <c r="H808" s="199"/>
      <c r="I808" s="215"/>
      <c r="J808" s="131"/>
    </row>
    <row r="809" spans="1:10">
      <c r="A809" s="278"/>
      <c r="B809" s="204"/>
      <c r="C809" s="198" t="s">
        <v>784</v>
      </c>
      <c r="D809" s="202" t="s">
        <v>23</v>
      </c>
      <c r="E809" s="198" t="s">
        <v>798</v>
      </c>
      <c r="F809" s="198" t="s">
        <v>14</v>
      </c>
      <c r="G809" s="205"/>
      <c r="H809" s="199"/>
      <c r="I809" s="216"/>
      <c r="J809" s="131"/>
    </row>
    <row r="810" spans="1:10">
      <c r="A810" s="278"/>
      <c r="B810" s="204"/>
      <c r="C810" s="198" t="s">
        <v>803</v>
      </c>
      <c r="D810" s="202" t="s">
        <v>896</v>
      </c>
      <c r="E810" s="198" t="s">
        <v>798</v>
      </c>
      <c r="F810" s="198" t="s">
        <v>248</v>
      </c>
      <c r="G810" s="195"/>
      <c r="H810" s="209"/>
      <c r="I810" s="216"/>
      <c r="J810" s="131"/>
    </row>
    <row r="811" spans="1:10">
      <c r="A811" s="278"/>
      <c r="B811" s="204"/>
      <c r="C811" s="192" t="s">
        <v>969</v>
      </c>
      <c r="D811" s="202" t="s">
        <v>25</v>
      </c>
      <c r="E811" s="198" t="s">
        <v>798</v>
      </c>
      <c r="F811" s="198" t="s">
        <v>163</v>
      </c>
      <c r="G811" s="205"/>
      <c r="H811" s="199"/>
      <c r="I811" s="216"/>
      <c r="J811" s="131"/>
    </row>
    <row r="812" spans="1:10">
      <c r="A812" s="278"/>
      <c r="B812" s="204"/>
      <c r="C812" s="192" t="s">
        <v>958</v>
      </c>
      <c r="D812" s="202" t="s">
        <v>176</v>
      </c>
      <c r="E812" s="198" t="s">
        <v>798</v>
      </c>
      <c r="F812" s="198" t="s">
        <v>4</v>
      </c>
      <c r="G812" s="205"/>
      <c r="H812" s="199"/>
      <c r="I812" s="216"/>
      <c r="J812" s="131"/>
    </row>
    <row r="813" spans="1:10">
      <c r="A813" s="278"/>
      <c r="B813" s="204"/>
      <c r="C813" s="192" t="s">
        <v>974</v>
      </c>
      <c r="D813" s="202" t="s">
        <v>730</v>
      </c>
      <c r="E813" s="198" t="s">
        <v>798</v>
      </c>
      <c r="F813" s="198" t="s">
        <v>4</v>
      </c>
      <c r="G813" s="205"/>
      <c r="H813" s="199"/>
      <c r="I813" s="216"/>
      <c r="J813" s="131"/>
    </row>
    <row r="814" spans="1:10">
      <c r="A814" s="278"/>
      <c r="B814" s="204"/>
      <c r="C814" s="192" t="s">
        <v>975</v>
      </c>
      <c r="D814" s="202" t="s">
        <v>731</v>
      </c>
      <c r="E814" s="198" t="s">
        <v>798</v>
      </c>
      <c r="F814" s="198" t="s">
        <v>4</v>
      </c>
      <c r="G814" s="205"/>
      <c r="H814" s="199"/>
      <c r="I814" s="216"/>
      <c r="J814" s="131"/>
    </row>
    <row r="815" spans="1:10">
      <c r="A815" s="278"/>
      <c r="B815" s="204"/>
      <c r="C815" s="198" t="s">
        <v>330</v>
      </c>
      <c r="D815" s="202" t="s">
        <v>274</v>
      </c>
      <c r="E815" s="198" t="s">
        <v>798</v>
      </c>
      <c r="F815" s="198" t="s">
        <v>4</v>
      </c>
      <c r="G815" s="205"/>
      <c r="H815" s="199"/>
      <c r="I815" s="216"/>
      <c r="J815" s="131"/>
    </row>
    <row r="816" spans="1:10">
      <c r="A816" s="279"/>
      <c r="B816" s="204"/>
      <c r="C816" s="198" t="s">
        <v>445</v>
      </c>
      <c r="D816" s="202" t="s">
        <v>446</v>
      </c>
      <c r="E816" s="198" t="s">
        <v>798</v>
      </c>
      <c r="F816" s="198" t="s">
        <v>15</v>
      </c>
      <c r="G816" s="205"/>
      <c r="H816" s="209"/>
      <c r="I816" s="216"/>
      <c r="J816" s="131"/>
    </row>
    <row r="817" spans="1:10">
      <c r="A817" s="204"/>
      <c r="B817" s="204"/>
      <c r="C817" s="198"/>
      <c r="D817" s="150"/>
      <c r="E817" s="198"/>
      <c r="F817" s="204"/>
      <c r="G817" s="207"/>
      <c r="H817" s="199"/>
      <c r="I817" s="215"/>
      <c r="J817" s="131"/>
    </row>
    <row r="818" spans="1:10">
      <c r="A818" s="277">
        <v>7.13</v>
      </c>
      <c r="B818" s="204" t="s">
        <v>1260</v>
      </c>
      <c r="C818" s="198"/>
      <c r="D818" s="150" t="s">
        <v>1247</v>
      </c>
      <c r="E818" s="204"/>
      <c r="F818" s="204" t="s">
        <v>163</v>
      </c>
      <c r="G818" s="207"/>
      <c r="H818" s="199"/>
      <c r="I818" s="215"/>
      <c r="J818" s="131"/>
    </row>
    <row r="819" spans="1:10">
      <c r="A819" s="278"/>
      <c r="B819" s="204"/>
      <c r="C819" s="198" t="s">
        <v>784</v>
      </c>
      <c r="D819" s="202" t="s">
        <v>23</v>
      </c>
      <c r="E819" s="198" t="s">
        <v>798</v>
      </c>
      <c r="F819" s="198" t="s">
        <v>14</v>
      </c>
      <c r="G819" s="205"/>
      <c r="H819" s="199"/>
      <c r="I819" s="216"/>
      <c r="J819" s="131"/>
    </row>
    <row r="820" spans="1:10">
      <c r="A820" s="278"/>
      <c r="B820" s="204"/>
      <c r="C820" s="198" t="s">
        <v>803</v>
      </c>
      <c r="D820" s="202" t="s">
        <v>896</v>
      </c>
      <c r="E820" s="198" t="s">
        <v>798</v>
      </c>
      <c r="F820" s="198" t="s">
        <v>248</v>
      </c>
      <c r="G820" s="195"/>
      <c r="H820" s="209"/>
      <c r="I820" s="216"/>
      <c r="J820" s="131"/>
    </row>
    <row r="821" spans="1:10">
      <c r="A821" s="278"/>
      <c r="B821" s="204"/>
      <c r="C821" s="192" t="s">
        <v>969</v>
      </c>
      <c r="D821" s="202" t="s">
        <v>25</v>
      </c>
      <c r="E821" s="198" t="s">
        <v>798</v>
      </c>
      <c r="F821" s="198" t="s">
        <v>163</v>
      </c>
      <c r="G821" s="205"/>
      <c r="H821" s="199"/>
      <c r="I821" s="216"/>
      <c r="J821" s="131"/>
    </row>
    <row r="822" spans="1:10">
      <c r="A822" s="278"/>
      <c r="B822" s="204"/>
      <c r="C822" s="192" t="s">
        <v>958</v>
      </c>
      <c r="D822" s="202" t="s">
        <v>176</v>
      </c>
      <c r="E822" s="198" t="s">
        <v>798</v>
      </c>
      <c r="F822" s="198" t="s">
        <v>4</v>
      </c>
      <c r="G822" s="205"/>
      <c r="H822" s="199"/>
      <c r="I822" s="216"/>
      <c r="J822" s="131"/>
    </row>
    <row r="823" spans="1:10">
      <c r="A823" s="278"/>
      <c r="B823" s="204"/>
      <c r="C823" s="192" t="s">
        <v>950</v>
      </c>
      <c r="D823" s="202" t="s">
        <v>147</v>
      </c>
      <c r="E823" s="198" t="s">
        <v>798</v>
      </c>
      <c r="F823" s="198" t="s">
        <v>4</v>
      </c>
      <c r="G823" s="205"/>
      <c r="H823" s="199"/>
      <c r="I823" s="216"/>
      <c r="J823" s="131"/>
    </row>
    <row r="824" spans="1:10">
      <c r="A824" s="278"/>
      <c r="B824" s="204"/>
      <c r="C824" s="192" t="s">
        <v>974</v>
      </c>
      <c r="D824" s="202" t="s">
        <v>730</v>
      </c>
      <c r="E824" s="198" t="s">
        <v>798</v>
      </c>
      <c r="F824" s="198" t="s">
        <v>4</v>
      </c>
      <c r="G824" s="205"/>
      <c r="H824" s="199"/>
      <c r="I824" s="216"/>
      <c r="J824" s="131"/>
    </row>
    <row r="825" spans="1:10">
      <c r="A825" s="278"/>
      <c r="B825" s="204"/>
      <c r="C825" s="192" t="s">
        <v>975</v>
      </c>
      <c r="D825" s="202" t="s">
        <v>731</v>
      </c>
      <c r="E825" s="198" t="s">
        <v>798</v>
      </c>
      <c r="F825" s="198" t="s">
        <v>4</v>
      </c>
      <c r="G825" s="205"/>
      <c r="H825" s="199"/>
      <c r="I825" s="216"/>
      <c r="J825" s="131"/>
    </row>
    <row r="826" spans="1:10">
      <c r="A826" s="278"/>
      <c r="B826" s="204"/>
      <c r="C826" s="198" t="s">
        <v>330</v>
      </c>
      <c r="D826" s="202" t="s">
        <v>274</v>
      </c>
      <c r="E826" s="198" t="s">
        <v>798</v>
      </c>
      <c r="F826" s="198" t="s">
        <v>4</v>
      </c>
      <c r="G826" s="205"/>
      <c r="H826" s="199"/>
      <c r="I826" s="216"/>
      <c r="J826" s="131"/>
    </row>
    <row r="827" spans="1:10">
      <c r="A827" s="279"/>
      <c r="B827" s="204"/>
      <c r="C827" s="198" t="s">
        <v>445</v>
      </c>
      <c r="D827" s="202" t="s">
        <v>446</v>
      </c>
      <c r="E827" s="198" t="s">
        <v>798</v>
      </c>
      <c r="F827" s="198" t="s">
        <v>15</v>
      </c>
      <c r="G827" s="205"/>
      <c r="H827" s="209"/>
      <c r="I827" s="216"/>
      <c r="J827" s="131"/>
    </row>
    <row r="828" spans="1:10">
      <c r="A828" s="204"/>
      <c r="B828" s="204"/>
      <c r="C828" s="198"/>
      <c r="D828" s="150"/>
      <c r="E828" s="198"/>
      <c r="F828" s="204"/>
      <c r="G828" s="207"/>
      <c r="H828" s="199"/>
      <c r="I828" s="215"/>
      <c r="J828" s="131"/>
    </row>
    <row r="829" spans="1:10" ht="24">
      <c r="A829" s="277">
        <v>7.14</v>
      </c>
      <c r="B829" s="204" t="s">
        <v>1261</v>
      </c>
      <c r="C829" s="198"/>
      <c r="D829" s="150" t="s">
        <v>829</v>
      </c>
      <c r="E829" s="198"/>
      <c r="F829" s="204" t="s">
        <v>163</v>
      </c>
      <c r="G829" s="207"/>
      <c r="H829" s="199"/>
      <c r="I829" s="215"/>
      <c r="J829" s="131"/>
    </row>
    <row r="830" spans="1:10">
      <c r="A830" s="278"/>
      <c r="B830" s="204"/>
      <c r="C830" s="198" t="s">
        <v>784</v>
      </c>
      <c r="D830" s="150" t="s">
        <v>23</v>
      </c>
      <c r="E830" s="198" t="s">
        <v>798</v>
      </c>
      <c r="F830" s="204" t="s">
        <v>14</v>
      </c>
      <c r="G830" s="207"/>
      <c r="H830" s="199"/>
      <c r="I830" s="215"/>
      <c r="J830" s="131"/>
    </row>
    <row r="831" spans="1:10">
      <c r="A831" s="278"/>
      <c r="B831" s="204"/>
      <c r="C831" s="198" t="s">
        <v>803</v>
      </c>
      <c r="D831" s="150" t="s">
        <v>896</v>
      </c>
      <c r="E831" s="198" t="s">
        <v>798</v>
      </c>
      <c r="F831" s="204" t="s">
        <v>248</v>
      </c>
      <c r="G831" s="207"/>
      <c r="H831" s="199"/>
      <c r="I831" s="215"/>
      <c r="J831" s="131"/>
    </row>
    <row r="832" spans="1:10">
      <c r="A832" s="278"/>
      <c r="B832" s="204"/>
      <c r="C832" s="198" t="s">
        <v>973</v>
      </c>
      <c r="D832" s="150" t="s">
        <v>729</v>
      </c>
      <c r="E832" s="198" t="s">
        <v>798</v>
      </c>
      <c r="F832" s="204" t="s">
        <v>163</v>
      </c>
      <c r="G832" s="207"/>
      <c r="H832" s="199"/>
      <c r="I832" s="215"/>
      <c r="J832" s="131"/>
    </row>
    <row r="833" spans="1:10">
      <c r="A833" s="278"/>
      <c r="B833" s="204"/>
      <c r="C833" s="198" t="s">
        <v>971</v>
      </c>
      <c r="D833" s="150" t="s">
        <v>283</v>
      </c>
      <c r="E833" s="198" t="s">
        <v>798</v>
      </c>
      <c r="F833" s="204" t="s">
        <v>4</v>
      </c>
      <c r="G833" s="207"/>
      <c r="H833" s="199"/>
      <c r="I833" s="215"/>
      <c r="J833" s="131"/>
    </row>
    <row r="834" spans="1:10">
      <c r="A834" s="278"/>
      <c r="B834" s="204"/>
      <c r="C834" s="198" t="s">
        <v>972</v>
      </c>
      <c r="D834" s="150" t="s">
        <v>282</v>
      </c>
      <c r="E834" s="198" t="s">
        <v>798</v>
      </c>
      <c r="F834" s="204" t="s">
        <v>4</v>
      </c>
      <c r="G834" s="207"/>
      <c r="H834" s="199"/>
      <c r="I834" s="215"/>
      <c r="J834" s="131"/>
    </row>
    <row r="835" spans="1:10">
      <c r="A835" s="278"/>
      <c r="B835" s="204"/>
      <c r="C835" s="198" t="s">
        <v>365</v>
      </c>
      <c r="D835" s="150" t="s">
        <v>1389</v>
      </c>
      <c r="E835" s="198" t="s">
        <v>798</v>
      </c>
      <c r="F835" s="204" t="s">
        <v>163</v>
      </c>
      <c r="G835" s="207"/>
      <c r="H835" s="199"/>
      <c r="I835" s="215"/>
      <c r="J835" s="131"/>
    </row>
    <row r="836" spans="1:10">
      <c r="A836" s="278"/>
      <c r="B836" s="204"/>
      <c r="C836" s="198"/>
      <c r="D836" s="150" t="s">
        <v>203</v>
      </c>
      <c r="E836" s="198"/>
      <c r="F836" s="204" t="s">
        <v>163</v>
      </c>
      <c r="G836" s="207"/>
      <c r="H836" s="199"/>
      <c r="I836" s="215"/>
      <c r="J836" s="131"/>
    </row>
    <row r="837" spans="1:10">
      <c r="A837" s="278"/>
      <c r="B837" s="204"/>
      <c r="C837" s="198" t="s">
        <v>780</v>
      </c>
      <c r="D837" s="150" t="s">
        <v>13</v>
      </c>
      <c r="E837" s="198" t="s">
        <v>798</v>
      </c>
      <c r="F837" s="204" t="s">
        <v>14</v>
      </c>
      <c r="G837" s="207"/>
      <c r="H837" s="199"/>
      <c r="I837" s="215"/>
      <c r="J837" s="131"/>
    </row>
    <row r="838" spans="1:10">
      <c r="A838" s="278"/>
      <c r="B838" s="204"/>
      <c r="C838" s="198" t="s">
        <v>803</v>
      </c>
      <c r="D838" s="150" t="s">
        <v>896</v>
      </c>
      <c r="E838" s="198" t="s">
        <v>798</v>
      </c>
      <c r="F838" s="204" t="s">
        <v>248</v>
      </c>
      <c r="G838" s="207"/>
      <c r="H838" s="199"/>
      <c r="I838" s="215"/>
      <c r="J838" s="131"/>
    </row>
    <row r="839" spans="1:10">
      <c r="A839" s="278"/>
      <c r="B839" s="204"/>
      <c r="C839" s="198" t="s">
        <v>383</v>
      </c>
      <c r="D839" s="150" t="s">
        <v>362</v>
      </c>
      <c r="E839" s="198" t="s">
        <v>798</v>
      </c>
      <c r="F839" s="204" t="s">
        <v>8</v>
      </c>
      <c r="G839" s="207"/>
      <c r="H839" s="199"/>
      <c r="I839" s="215"/>
      <c r="J839" s="131"/>
    </row>
    <row r="840" spans="1:10">
      <c r="A840" s="278"/>
      <c r="B840" s="204"/>
      <c r="C840" s="198" t="s">
        <v>390</v>
      </c>
      <c r="D840" s="150" t="s">
        <v>389</v>
      </c>
      <c r="E840" s="198" t="s">
        <v>798</v>
      </c>
      <c r="F840" s="204" t="s">
        <v>8</v>
      </c>
      <c r="G840" s="207"/>
      <c r="H840" s="199"/>
      <c r="I840" s="215"/>
      <c r="J840" s="131"/>
    </row>
    <row r="841" spans="1:10">
      <c r="A841" s="279"/>
      <c r="B841" s="204"/>
      <c r="C841" s="198" t="s">
        <v>445</v>
      </c>
      <c r="D841" s="150" t="s">
        <v>446</v>
      </c>
      <c r="E841" s="198" t="s">
        <v>798</v>
      </c>
      <c r="F841" s="204" t="s">
        <v>15</v>
      </c>
      <c r="G841" s="207"/>
      <c r="H841" s="199"/>
      <c r="I841" s="215"/>
      <c r="J841" s="131"/>
    </row>
    <row r="842" spans="1:10">
      <c r="A842" s="204"/>
      <c r="B842" s="204"/>
      <c r="C842" s="198"/>
      <c r="D842" s="150"/>
      <c r="E842" s="198"/>
      <c r="F842" s="204"/>
      <c r="G842" s="207"/>
      <c r="H842" s="199"/>
      <c r="I842" s="215"/>
      <c r="J842" s="131"/>
    </row>
    <row r="843" spans="1:10">
      <c r="A843" s="204"/>
      <c r="B843" s="204"/>
      <c r="C843" s="198"/>
      <c r="D843" s="150"/>
      <c r="E843" s="198"/>
      <c r="F843" s="204"/>
      <c r="G843" s="207"/>
      <c r="H843" s="199"/>
      <c r="I843" s="215"/>
      <c r="J843" s="131"/>
    </row>
    <row r="844" spans="1:10">
      <c r="A844" s="277">
        <v>7.15</v>
      </c>
      <c r="B844" s="204" t="s">
        <v>1262</v>
      </c>
      <c r="C844" s="198"/>
      <c r="D844" s="150" t="s">
        <v>228</v>
      </c>
      <c r="E844" s="204"/>
      <c r="F844" s="204" t="s">
        <v>163</v>
      </c>
      <c r="G844" s="207"/>
      <c r="H844" s="199"/>
      <c r="I844" s="215"/>
      <c r="J844" s="131"/>
    </row>
    <row r="845" spans="1:10">
      <c r="A845" s="278"/>
      <c r="B845" s="204"/>
      <c r="C845" s="198" t="s">
        <v>784</v>
      </c>
      <c r="D845" s="202" t="s">
        <v>23</v>
      </c>
      <c r="E845" s="198" t="s">
        <v>798</v>
      </c>
      <c r="F845" s="198" t="s">
        <v>14</v>
      </c>
      <c r="G845" s="205"/>
      <c r="H845" s="199"/>
      <c r="I845" s="216"/>
      <c r="J845" s="131"/>
    </row>
    <row r="846" spans="1:10">
      <c r="A846" s="278"/>
      <c r="B846" s="204"/>
      <c r="C846" s="198" t="s">
        <v>803</v>
      </c>
      <c r="D846" s="202" t="s">
        <v>896</v>
      </c>
      <c r="E846" s="198" t="s">
        <v>798</v>
      </c>
      <c r="F846" s="198" t="s">
        <v>248</v>
      </c>
      <c r="G846" s="195"/>
      <c r="H846" s="209"/>
      <c r="I846" s="216"/>
      <c r="J846" s="131"/>
    </row>
    <row r="847" spans="1:10">
      <c r="A847" s="278"/>
      <c r="B847" s="204"/>
      <c r="C847" s="192" t="s">
        <v>913</v>
      </c>
      <c r="D847" s="202" t="s">
        <v>108</v>
      </c>
      <c r="E847" s="198" t="s">
        <v>798</v>
      </c>
      <c r="F847" s="198" t="s">
        <v>163</v>
      </c>
      <c r="G847" s="205"/>
      <c r="H847" s="199"/>
      <c r="I847" s="216"/>
      <c r="J847" s="131"/>
    </row>
    <row r="848" spans="1:10">
      <c r="A848" s="278"/>
      <c r="B848" s="204"/>
      <c r="C848" s="192" t="s">
        <v>956</v>
      </c>
      <c r="D848" s="202" t="s">
        <v>174</v>
      </c>
      <c r="E848" s="198" t="s">
        <v>798</v>
      </c>
      <c r="F848" s="198" t="s">
        <v>4</v>
      </c>
      <c r="G848" s="205"/>
      <c r="H848" s="199"/>
      <c r="I848" s="216"/>
      <c r="J848" s="131"/>
    </row>
    <row r="849" spans="1:10">
      <c r="A849" s="278"/>
      <c r="B849" s="204"/>
      <c r="C849" s="192" t="s">
        <v>974</v>
      </c>
      <c r="D849" s="202" t="s">
        <v>730</v>
      </c>
      <c r="E849" s="198" t="s">
        <v>798</v>
      </c>
      <c r="F849" s="198" t="s">
        <v>4</v>
      </c>
      <c r="G849" s="205"/>
      <c r="H849" s="199"/>
      <c r="I849" s="216"/>
      <c r="J849" s="131"/>
    </row>
    <row r="850" spans="1:10">
      <c r="A850" s="278"/>
      <c r="B850" s="204"/>
      <c r="C850" s="192" t="s">
        <v>975</v>
      </c>
      <c r="D850" s="202" t="s">
        <v>731</v>
      </c>
      <c r="E850" s="198" t="s">
        <v>798</v>
      </c>
      <c r="F850" s="198" t="s">
        <v>4</v>
      </c>
      <c r="G850" s="205"/>
      <c r="H850" s="199"/>
      <c r="I850" s="216"/>
      <c r="J850" s="131"/>
    </row>
    <row r="851" spans="1:10">
      <c r="A851" s="278"/>
      <c r="B851" s="204"/>
      <c r="C851" s="198" t="s">
        <v>322</v>
      </c>
      <c r="D851" s="202" t="s">
        <v>276</v>
      </c>
      <c r="E851" s="198" t="s">
        <v>798</v>
      </c>
      <c r="F851" s="198" t="s">
        <v>4</v>
      </c>
      <c r="G851" s="205"/>
      <c r="H851" s="199"/>
      <c r="I851" s="216"/>
      <c r="J851" s="131"/>
    </row>
    <row r="852" spans="1:10">
      <c r="A852" s="279"/>
      <c r="B852" s="204"/>
      <c r="C852" s="198" t="s">
        <v>445</v>
      </c>
      <c r="D852" s="202" t="s">
        <v>446</v>
      </c>
      <c r="E852" s="198" t="s">
        <v>798</v>
      </c>
      <c r="F852" s="198" t="s">
        <v>15</v>
      </c>
      <c r="G852" s="205"/>
      <c r="H852" s="199"/>
      <c r="I852" s="216"/>
      <c r="J852" s="131"/>
    </row>
    <row r="853" spans="1:10">
      <c r="A853" s="204"/>
      <c r="B853" s="204"/>
      <c r="C853" s="198"/>
      <c r="D853" s="150"/>
      <c r="E853" s="198"/>
      <c r="F853" s="204"/>
      <c r="G853" s="207"/>
      <c r="H853" s="199"/>
      <c r="I853" s="215"/>
      <c r="J853" s="131"/>
    </row>
    <row r="854" spans="1:10">
      <c r="A854" s="277">
        <v>7.16</v>
      </c>
      <c r="B854" s="204" t="s">
        <v>1263</v>
      </c>
      <c r="C854" s="198"/>
      <c r="D854" s="150" t="s">
        <v>229</v>
      </c>
      <c r="E854" s="204"/>
      <c r="F854" s="204" t="s">
        <v>163</v>
      </c>
      <c r="G854" s="207"/>
      <c r="H854" s="199"/>
      <c r="I854" s="215"/>
      <c r="J854" s="131"/>
    </row>
    <row r="855" spans="1:10">
      <c r="A855" s="278"/>
      <c r="B855" s="204"/>
      <c r="C855" s="198" t="s">
        <v>784</v>
      </c>
      <c r="D855" s="202" t="s">
        <v>23</v>
      </c>
      <c r="E855" s="198" t="s">
        <v>798</v>
      </c>
      <c r="F855" s="198" t="s">
        <v>14</v>
      </c>
      <c r="G855" s="205"/>
      <c r="H855" s="199"/>
      <c r="I855" s="216"/>
      <c r="J855" s="131"/>
    </row>
    <row r="856" spans="1:10">
      <c r="A856" s="278"/>
      <c r="B856" s="204"/>
      <c r="C856" s="198" t="s">
        <v>803</v>
      </c>
      <c r="D856" s="202" t="s">
        <v>896</v>
      </c>
      <c r="E856" s="198" t="s">
        <v>798</v>
      </c>
      <c r="F856" s="198" t="s">
        <v>248</v>
      </c>
      <c r="G856" s="195"/>
      <c r="H856" s="209"/>
      <c r="I856" s="216"/>
      <c r="J856" s="131"/>
    </row>
    <row r="857" spans="1:10">
      <c r="A857" s="278"/>
      <c r="B857" s="204"/>
      <c r="C857" s="192" t="s">
        <v>914</v>
      </c>
      <c r="D857" s="202" t="s">
        <v>191</v>
      </c>
      <c r="E857" s="198" t="s">
        <v>798</v>
      </c>
      <c r="F857" s="198" t="s">
        <v>163</v>
      </c>
      <c r="G857" s="205"/>
      <c r="H857" s="199"/>
      <c r="I857" s="216"/>
      <c r="J857" s="131"/>
    </row>
    <row r="858" spans="1:10">
      <c r="A858" s="278"/>
      <c r="B858" s="204"/>
      <c r="C858" s="192" t="s">
        <v>957</v>
      </c>
      <c r="D858" s="202" t="s">
        <v>175</v>
      </c>
      <c r="E858" s="198" t="s">
        <v>798</v>
      </c>
      <c r="F858" s="198" t="s">
        <v>4</v>
      </c>
      <c r="G858" s="205"/>
      <c r="H858" s="199"/>
      <c r="I858" s="216"/>
      <c r="J858" s="131"/>
    </row>
    <row r="859" spans="1:10">
      <c r="A859" s="278"/>
      <c r="B859" s="204"/>
      <c r="C859" s="192" t="s">
        <v>974</v>
      </c>
      <c r="D859" s="202" t="s">
        <v>730</v>
      </c>
      <c r="E859" s="198" t="s">
        <v>798</v>
      </c>
      <c r="F859" s="198" t="s">
        <v>4</v>
      </c>
      <c r="G859" s="205"/>
      <c r="H859" s="199"/>
      <c r="I859" s="216"/>
      <c r="J859" s="131"/>
    </row>
    <row r="860" spans="1:10">
      <c r="A860" s="278"/>
      <c r="B860" s="204"/>
      <c r="C860" s="192" t="s">
        <v>975</v>
      </c>
      <c r="D860" s="202" t="s">
        <v>731</v>
      </c>
      <c r="E860" s="198" t="s">
        <v>798</v>
      </c>
      <c r="F860" s="198" t="s">
        <v>4</v>
      </c>
      <c r="G860" s="205"/>
      <c r="H860" s="199"/>
      <c r="I860" s="216"/>
      <c r="J860" s="131"/>
    </row>
    <row r="861" spans="1:10">
      <c r="A861" s="278"/>
      <c r="B861" s="204"/>
      <c r="C861" s="198" t="s">
        <v>329</v>
      </c>
      <c r="D861" s="202" t="s">
        <v>277</v>
      </c>
      <c r="E861" s="198" t="s">
        <v>798</v>
      </c>
      <c r="F861" s="198" t="s">
        <v>4</v>
      </c>
      <c r="G861" s="205"/>
      <c r="H861" s="199"/>
      <c r="I861" s="216"/>
      <c r="J861" s="131"/>
    </row>
    <row r="862" spans="1:10">
      <c r="A862" s="279"/>
      <c r="B862" s="204"/>
      <c r="C862" s="198" t="s">
        <v>445</v>
      </c>
      <c r="D862" s="202" t="s">
        <v>446</v>
      </c>
      <c r="E862" s="198" t="s">
        <v>798</v>
      </c>
      <c r="F862" s="198" t="s">
        <v>15</v>
      </c>
      <c r="G862" s="205"/>
      <c r="H862" s="209"/>
      <c r="I862" s="216"/>
      <c r="J862" s="131"/>
    </row>
    <row r="863" spans="1:10">
      <c r="A863" s="204"/>
      <c r="B863" s="204"/>
      <c r="C863" s="198"/>
      <c r="D863" s="150"/>
      <c r="E863" s="198"/>
      <c r="F863" s="204"/>
      <c r="G863" s="207"/>
      <c r="H863" s="199"/>
      <c r="I863" s="215"/>
      <c r="J863" s="131"/>
    </row>
    <row r="864" spans="1:10">
      <c r="A864" s="277">
        <v>7.17</v>
      </c>
      <c r="B864" s="204" t="s">
        <v>1264</v>
      </c>
      <c r="C864" s="198"/>
      <c r="D864" s="150" t="s">
        <v>230</v>
      </c>
      <c r="E864" s="204"/>
      <c r="F864" s="204" t="s">
        <v>163</v>
      </c>
      <c r="G864" s="207"/>
      <c r="H864" s="199"/>
      <c r="I864" s="215"/>
      <c r="J864" s="131"/>
    </row>
    <row r="865" spans="1:10">
      <c r="A865" s="278"/>
      <c r="B865" s="204"/>
      <c r="C865" s="198" t="s">
        <v>784</v>
      </c>
      <c r="D865" s="202" t="s">
        <v>23</v>
      </c>
      <c r="E865" s="198" t="s">
        <v>798</v>
      </c>
      <c r="F865" s="198" t="s">
        <v>14</v>
      </c>
      <c r="G865" s="205"/>
      <c r="H865" s="199"/>
      <c r="I865" s="216"/>
      <c r="J865" s="131"/>
    </row>
    <row r="866" spans="1:10">
      <c r="A866" s="278"/>
      <c r="B866" s="204"/>
      <c r="C866" s="198" t="s">
        <v>803</v>
      </c>
      <c r="D866" s="202" t="s">
        <v>896</v>
      </c>
      <c r="E866" s="198" t="s">
        <v>798</v>
      </c>
      <c r="F866" s="198" t="s">
        <v>248</v>
      </c>
      <c r="G866" s="195"/>
      <c r="H866" s="209"/>
      <c r="I866" s="216"/>
      <c r="J866" s="131"/>
    </row>
    <row r="867" spans="1:10">
      <c r="A867" s="278"/>
      <c r="B867" s="204"/>
      <c r="C867" s="192" t="s">
        <v>915</v>
      </c>
      <c r="D867" s="202" t="s">
        <v>197</v>
      </c>
      <c r="E867" s="198" t="s">
        <v>798</v>
      </c>
      <c r="F867" s="198" t="s">
        <v>163</v>
      </c>
      <c r="G867" s="205"/>
      <c r="H867" s="199"/>
      <c r="I867" s="216"/>
      <c r="J867" s="131"/>
    </row>
    <row r="868" spans="1:10">
      <c r="A868" s="278"/>
      <c r="B868" s="204"/>
      <c r="C868" s="192" t="s">
        <v>958</v>
      </c>
      <c r="D868" s="202" t="s">
        <v>176</v>
      </c>
      <c r="E868" s="198" t="s">
        <v>798</v>
      </c>
      <c r="F868" s="198" t="s">
        <v>4</v>
      </c>
      <c r="G868" s="205"/>
      <c r="H868" s="199"/>
      <c r="I868" s="216"/>
      <c r="J868" s="131"/>
    </row>
    <row r="869" spans="1:10">
      <c r="A869" s="278"/>
      <c r="B869" s="204"/>
      <c r="C869" s="192" t="s">
        <v>974</v>
      </c>
      <c r="D869" s="202" t="s">
        <v>730</v>
      </c>
      <c r="E869" s="198" t="s">
        <v>798</v>
      </c>
      <c r="F869" s="198" t="s">
        <v>4</v>
      </c>
      <c r="G869" s="205"/>
      <c r="H869" s="199"/>
      <c r="I869" s="216"/>
      <c r="J869" s="131"/>
    </row>
    <row r="870" spans="1:10">
      <c r="A870" s="278"/>
      <c r="B870" s="204"/>
      <c r="C870" s="192" t="s">
        <v>975</v>
      </c>
      <c r="D870" s="202" t="s">
        <v>731</v>
      </c>
      <c r="E870" s="198" t="s">
        <v>798</v>
      </c>
      <c r="F870" s="198" t="s">
        <v>4</v>
      </c>
      <c r="G870" s="205"/>
      <c r="H870" s="199"/>
      <c r="I870" s="216"/>
      <c r="J870" s="131"/>
    </row>
    <row r="871" spans="1:10">
      <c r="A871" s="278"/>
      <c r="B871" s="204"/>
      <c r="C871" s="198" t="s">
        <v>330</v>
      </c>
      <c r="D871" s="202" t="s">
        <v>274</v>
      </c>
      <c r="E871" s="198" t="s">
        <v>798</v>
      </c>
      <c r="F871" s="198" t="s">
        <v>4</v>
      </c>
      <c r="G871" s="205"/>
      <c r="H871" s="199"/>
      <c r="I871" s="216"/>
      <c r="J871" s="131"/>
    </row>
    <row r="872" spans="1:10">
      <c r="A872" s="279"/>
      <c r="B872" s="204"/>
      <c r="C872" s="198" t="s">
        <v>445</v>
      </c>
      <c r="D872" s="202" t="s">
        <v>446</v>
      </c>
      <c r="E872" s="198" t="s">
        <v>798</v>
      </c>
      <c r="F872" s="198" t="s">
        <v>15</v>
      </c>
      <c r="G872" s="205"/>
      <c r="H872" s="209"/>
      <c r="I872" s="216"/>
      <c r="J872" s="131"/>
    </row>
    <row r="873" spans="1:10">
      <c r="A873" s="204"/>
      <c r="B873" s="204"/>
      <c r="C873" s="198"/>
      <c r="D873" s="150"/>
      <c r="E873" s="198"/>
      <c r="F873" s="204"/>
      <c r="G873" s="207"/>
      <c r="H873" s="199"/>
      <c r="I873" s="215"/>
      <c r="J873" s="131"/>
    </row>
    <row r="874" spans="1:10" ht="24">
      <c r="A874" s="277">
        <v>7.18</v>
      </c>
      <c r="B874" s="204" t="s">
        <v>1265</v>
      </c>
      <c r="C874" s="198"/>
      <c r="D874" s="150" t="s">
        <v>235</v>
      </c>
      <c r="E874" s="204"/>
      <c r="F874" s="204" t="s">
        <v>4</v>
      </c>
      <c r="G874" s="207"/>
      <c r="H874" s="199"/>
      <c r="I874" s="215"/>
      <c r="J874" s="131"/>
    </row>
    <row r="875" spans="1:10">
      <c r="A875" s="278"/>
      <c r="B875" s="204"/>
      <c r="C875" s="198" t="s">
        <v>780</v>
      </c>
      <c r="D875" s="202" t="s">
        <v>13</v>
      </c>
      <c r="E875" s="198" t="s">
        <v>798</v>
      </c>
      <c r="F875" s="198" t="s">
        <v>14</v>
      </c>
      <c r="G875" s="205"/>
      <c r="H875" s="199"/>
      <c r="I875" s="216"/>
      <c r="J875" s="131"/>
    </row>
    <row r="876" spans="1:10">
      <c r="A876" s="278"/>
      <c r="B876" s="204"/>
      <c r="C876" s="198" t="s">
        <v>803</v>
      </c>
      <c r="D876" s="202" t="s">
        <v>896</v>
      </c>
      <c r="E876" s="198" t="s">
        <v>798</v>
      </c>
      <c r="F876" s="198" t="s">
        <v>248</v>
      </c>
      <c r="G876" s="195"/>
      <c r="H876" s="209"/>
      <c r="I876" s="216"/>
      <c r="J876" s="131"/>
    </row>
    <row r="877" spans="1:10">
      <c r="A877" s="278"/>
      <c r="B877" s="204"/>
      <c r="C877" s="198" t="s">
        <v>454</v>
      </c>
      <c r="D877" s="202" t="s">
        <v>231</v>
      </c>
      <c r="E877" s="198" t="s">
        <v>798</v>
      </c>
      <c r="F877" s="198" t="s">
        <v>4</v>
      </c>
      <c r="G877" s="205"/>
      <c r="H877" s="199"/>
      <c r="I877" s="216"/>
      <c r="J877" s="131"/>
    </row>
    <row r="878" spans="1:10" ht="24">
      <c r="A878" s="278"/>
      <c r="B878" s="204"/>
      <c r="C878" s="192" t="s">
        <v>769</v>
      </c>
      <c r="D878" s="202" t="s">
        <v>252</v>
      </c>
      <c r="E878" s="198" t="s">
        <v>797</v>
      </c>
      <c r="F878" s="198" t="s">
        <v>4</v>
      </c>
      <c r="G878" s="205"/>
      <c r="H878" s="199"/>
      <c r="I878" s="216"/>
      <c r="J878" s="131"/>
    </row>
    <row r="879" spans="1:10">
      <c r="A879" s="278"/>
      <c r="B879" s="204"/>
      <c r="C879" s="198" t="s">
        <v>404</v>
      </c>
      <c r="D879" s="202" t="s">
        <v>405</v>
      </c>
      <c r="E879" s="198" t="s">
        <v>798</v>
      </c>
      <c r="F879" s="198" t="s">
        <v>8</v>
      </c>
      <c r="G879" s="205"/>
      <c r="H879" s="199"/>
      <c r="I879" s="216"/>
      <c r="J879" s="131"/>
    </row>
    <row r="880" spans="1:10">
      <c r="A880" s="278"/>
      <c r="B880" s="204"/>
      <c r="C880" s="198" t="s">
        <v>458</v>
      </c>
      <c r="D880" s="202" t="s">
        <v>128</v>
      </c>
      <c r="E880" s="198" t="s">
        <v>798</v>
      </c>
      <c r="F880" s="198" t="s">
        <v>8</v>
      </c>
      <c r="G880" s="205"/>
      <c r="H880" s="199"/>
      <c r="I880" s="216"/>
      <c r="J880" s="131"/>
    </row>
    <row r="881" spans="1:10">
      <c r="A881" s="278"/>
      <c r="B881" s="204"/>
      <c r="C881" s="198" t="s">
        <v>310</v>
      </c>
      <c r="D881" s="202" t="s">
        <v>207</v>
      </c>
      <c r="E881" s="198" t="s">
        <v>798</v>
      </c>
      <c r="F881" s="198" t="s">
        <v>7</v>
      </c>
      <c r="G881" s="205"/>
      <c r="H881" s="199"/>
      <c r="I881" s="216"/>
      <c r="J881" s="131"/>
    </row>
    <row r="882" spans="1:10">
      <c r="A882" s="278"/>
      <c r="B882" s="204"/>
      <c r="C882" s="198" t="s">
        <v>397</v>
      </c>
      <c r="D882" s="202" t="s">
        <v>102</v>
      </c>
      <c r="E882" s="198" t="s">
        <v>798</v>
      </c>
      <c r="F882" s="198" t="s">
        <v>8</v>
      </c>
      <c r="G882" s="205"/>
      <c r="H882" s="199"/>
      <c r="I882" s="216"/>
      <c r="J882" s="131"/>
    </row>
    <row r="883" spans="1:10">
      <c r="A883" s="278"/>
      <c r="B883" s="204"/>
      <c r="C883" s="198" t="s">
        <v>393</v>
      </c>
      <c r="D883" s="202" t="s">
        <v>243</v>
      </c>
      <c r="E883" s="198" t="s">
        <v>797</v>
      </c>
      <c r="F883" s="198" t="s">
        <v>8</v>
      </c>
      <c r="G883" s="205"/>
      <c r="H883" s="199"/>
      <c r="I883" s="216"/>
      <c r="J883" s="131"/>
    </row>
    <row r="884" spans="1:10">
      <c r="A884" s="278"/>
      <c r="B884" s="204"/>
      <c r="C884" s="198" t="s">
        <v>407</v>
      </c>
      <c r="D884" s="202" t="s">
        <v>250</v>
      </c>
      <c r="E884" s="198" t="s">
        <v>797</v>
      </c>
      <c r="F884" s="198" t="s">
        <v>3</v>
      </c>
      <c r="G884" s="205"/>
      <c r="H884" s="199"/>
      <c r="I884" s="216"/>
      <c r="J884" s="131"/>
    </row>
    <row r="885" spans="1:10">
      <c r="A885" s="279"/>
      <c r="B885" s="204"/>
      <c r="C885" s="198" t="s">
        <v>445</v>
      </c>
      <c r="D885" s="202" t="s">
        <v>446</v>
      </c>
      <c r="E885" s="198" t="s">
        <v>798</v>
      </c>
      <c r="F885" s="198" t="s">
        <v>15</v>
      </c>
      <c r="G885" s="205"/>
      <c r="H885" s="209"/>
      <c r="I885" s="216"/>
      <c r="J885" s="131"/>
    </row>
    <row r="886" spans="1:10">
      <c r="A886" s="204"/>
      <c r="B886" s="204"/>
      <c r="C886" s="198"/>
      <c r="D886" s="150"/>
      <c r="E886" s="198"/>
      <c r="F886" s="204"/>
      <c r="G886" s="207"/>
      <c r="H886" s="199"/>
      <c r="I886" s="215"/>
      <c r="J886" s="131"/>
    </row>
    <row r="887" spans="1:10" ht="24">
      <c r="A887" s="277">
        <v>7.19</v>
      </c>
      <c r="B887" s="204" t="s">
        <v>1266</v>
      </c>
      <c r="C887" s="198"/>
      <c r="D887" s="150" t="s">
        <v>206</v>
      </c>
      <c r="E887" s="204"/>
      <c r="F887" s="204" t="s">
        <v>4</v>
      </c>
      <c r="G887" s="207"/>
      <c r="H887" s="199"/>
      <c r="I887" s="215"/>
      <c r="J887" s="131"/>
    </row>
    <row r="888" spans="1:10">
      <c r="A888" s="278"/>
      <c r="B888" s="204"/>
      <c r="C888" s="198" t="s">
        <v>780</v>
      </c>
      <c r="D888" s="202" t="s">
        <v>13</v>
      </c>
      <c r="E888" s="198" t="s">
        <v>798</v>
      </c>
      <c r="F888" s="198" t="s">
        <v>14</v>
      </c>
      <c r="G888" s="205"/>
      <c r="H888" s="199"/>
      <c r="I888" s="216"/>
      <c r="J888" s="131"/>
    </row>
    <row r="889" spans="1:10">
      <c r="A889" s="278"/>
      <c r="B889" s="204"/>
      <c r="C889" s="198" t="s">
        <v>803</v>
      </c>
      <c r="D889" s="202" t="s">
        <v>896</v>
      </c>
      <c r="E889" s="198" t="s">
        <v>798</v>
      </c>
      <c r="F889" s="198" t="s">
        <v>248</v>
      </c>
      <c r="G889" s="195"/>
      <c r="H889" s="209"/>
      <c r="I889" s="216"/>
      <c r="J889" s="131"/>
    </row>
    <row r="890" spans="1:10">
      <c r="A890" s="278"/>
      <c r="B890" s="204"/>
      <c r="C890" s="198" t="s">
        <v>454</v>
      </c>
      <c r="D890" s="202" t="s">
        <v>231</v>
      </c>
      <c r="E890" s="198" t="s">
        <v>798</v>
      </c>
      <c r="F890" s="198" t="s">
        <v>4</v>
      </c>
      <c r="G890" s="205"/>
      <c r="H890" s="199"/>
      <c r="I890" s="216"/>
      <c r="J890" s="131"/>
    </row>
    <row r="891" spans="1:10" ht="24">
      <c r="A891" s="278"/>
      <c r="B891" s="204"/>
      <c r="C891" s="192" t="s">
        <v>771</v>
      </c>
      <c r="D891" s="202" t="s">
        <v>779</v>
      </c>
      <c r="E891" s="198" t="s">
        <v>797</v>
      </c>
      <c r="F891" s="198" t="s">
        <v>4</v>
      </c>
      <c r="G891" s="205"/>
      <c r="H891" s="199"/>
      <c r="I891" s="216"/>
      <c r="J891" s="131"/>
    </row>
    <row r="892" spans="1:10">
      <c r="A892" s="278"/>
      <c r="B892" s="204"/>
      <c r="C892" s="198" t="s">
        <v>404</v>
      </c>
      <c r="D892" s="202" t="s">
        <v>405</v>
      </c>
      <c r="E892" s="198" t="s">
        <v>798</v>
      </c>
      <c r="F892" s="198" t="s">
        <v>8</v>
      </c>
      <c r="G892" s="205"/>
      <c r="H892" s="199"/>
      <c r="I892" s="216"/>
      <c r="J892" s="131"/>
    </row>
    <row r="893" spans="1:10">
      <c r="A893" s="278"/>
      <c r="B893" s="204"/>
      <c r="C893" s="198" t="s">
        <v>458</v>
      </c>
      <c r="D893" s="202" t="s">
        <v>128</v>
      </c>
      <c r="E893" s="198" t="s">
        <v>798</v>
      </c>
      <c r="F893" s="198" t="s">
        <v>8</v>
      </c>
      <c r="G893" s="205"/>
      <c r="H893" s="199"/>
      <c r="I893" s="216"/>
      <c r="J893" s="131"/>
    </row>
    <row r="894" spans="1:10">
      <c r="A894" s="278"/>
      <c r="B894" s="204"/>
      <c r="C894" s="198" t="s">
        <v>310</v>
      </c>
      <c r="D894" s="202" t="s">
        <v>207</v>
      </c>
      <c r="E894" s="198" t="s">
        <v>798</v>
      </c>
      <c r="F894" s="198" t="s">
        <v>7</v>
      </c>
      <c r="G894" s="205"/>
      <c r="H894" s="199"/>
      <c r="I894" s="216"/>
      <c r="J894" s="131"/>
    </row>
    <row r="895" spans="1:10">
      <c r="A895" s="278"/>
      <c r="B895" s="204"/>
      <c r="C895" s="198" t="s">
        <v>397</v>
      </c>
      <c r="D895" s="202" t="s">
        <v>102</v>
      </c>
      <c r="E895" s="198" t="s">
        <v>798</v>
      </c>
      <c r="F895" s="198" t="s">
        <v>8</v>
      </c>
      <c r="G895" s="205"/>
      <c r="H895" s="199"/>
      <c r="I895" s="216"/>
      <c r="J895" s="131"/>
    </row>
    <row r="896" spans="1:10">
      <c r="A896" s="278"/>
      <c r="B896" s="204"/>
      <c r="C896" s="198" t="s">
        <v>393</v>
      </c>
      <c r="D896" s="202" t="s">
        <v>243</v>
      </c>
      <c r="E896" s="198" t="s">
        <v>797</v>
      </c>
      <c r="F896" s="198" t="s">
        <v>8</v>
      </c>
      <c r="G896" s="205"/>
      <c r="H896" s="199"/>
      <c r="I896" s="216"/>
      <c r="J896" s="131"/>
    </row>
    <row r="897" spans="1:10">
      <c r="A897" s="278"/>
      <c r="B897" s="204"/>
      <c r="C897" s="198" t="s">
        <v>407</v>
      </c>
      <c r="D897" s="202" t="s">
        <v>250</v>
      </c>
      <c r="E897" s="198" t="s">
        <v>797</v>
      </c>
      <c r="F897" s="198" t="s">
        <v>3</v>
      </c>
      <c r="G897" s="205"/>
      <c r="H897" s="199"/>
      <c r="I897" s="216"/>
      <c r="J897" s="131"/>
    </row>
    <row r="898" spans="1:10">
      <c r="A898" s="279"/>
      <c r="B898" s="204"/>
      <c r="C898" s="198" t="s">
        <v>445</v>
      </c>
      <c r="D898" s="202" t="s">
        <v>446</v>
      </c>
      <c r="E898" s="198" t="s">
        <v>798</v>
      </c>
      <c r="F898" s="198" t="s">
        <v>15</v>
      </c>
      <c r="G898" s="205"/>
      <c r="H898" s="209"/>
      <c r="I898" s="216"/>
      <c r="J898" s="131"/>
    </row>
    <row r="899" spans="1:10">
      <c r="A899" s="204"/>
      <c r="B899" s="204"/>
      <c r="C899" s="198"/>
      <c r="D899" s="150"/>
      <c r="E899" s="198"/>
      <c r="F899" s="204"/>
      <c r="G899" s="207"/>
      <c r="H899" s="199"/>
      <c r="I899" s="215"/>
      <c r="J899" s="131"/>
    </row>
    <row r="900" spans="1:10" ht="24">
      <c r="A900" s="280">
        <v>7.2</v>
      </c>
      <c r="B900" s="204" t="s">
        <v>1267</v>
      </c>
      <c r="C900" s="198"/>
      <c r="D900" s="150" t="s">
        <v>1420</v>
      </c>
      <c r="E900" s="204"/>
      <c r="F900" s="204" t="s">
        <v>163</v>
      </c>
      <c r="G900" s="207"/>
      <c r="H900" s="199"/>
      <c r="I900" s="215"/>
      <c r="J900" s="131"/>
    </row>
    <row r="901" spans="1:10">
      <c r="A901" s="283"/>
      <c r="B901" s="204"/>
      <c r="C901" s="198" t="s">
        <v>780</v>
      </c>
      <c r="D901" s="202" t="s">
        <v>13</v>
      </c>
      <c r="E901" s="198" t="s">
        <v>798</v>
      </c>
      <c r="F901" s="198" t="s">
        <v>14</v>
      </c>
      <c r="G901" s="205"/>
      <c r="H901" s="199"/>
      <c r="I901" s="216"/>
      <c r="J901" s="131"/>
    </row>
    <row r="902" spans="1:10">
      <c r="A902" s="283"/>
      <c r="B902" s="204"/>
      <c r="C902" s="198" t="s">
        <v>803</v>
      </c>
      <c r="D902" s="202" t="s">
        <v>896</v>
      </c>
      <c r="E902" s="198" t="s">
        <v>798</v>
      </c>
      <c r="F902" s="198" t="s">
        <v>248</v>
      </c>
      <c r="G902" s="195"/>
      <c r="H902" s="209"/>
      <c r="I902" s="216"/>
      <c r="J902" s="131"/>
    </row>
    <row r="903" spans="1:10">
      <c r="A903" s="283"/>
      <c r="B903" s="204"/>
      <c r="C903" s="198" t="s">
        <v>447</v>
      </c>
      <c r="D903" s="202" t="s">
        <v>205</v>
      </c>
      <c r="E903" s="198" t="s">
        <v>798</v>
      </c>
      <c r="F903" s="198" t="s">
        <v>124</v>
      </c>
      <c r="G903" s="205"/>
      <c r="H903" s="199"/>
      <c r="I903" s="216"/>
      <c r="J903" s="131"/>
    </row>
    <row r="904" spans="1:10">
      <c r="A904" s="283"/>
      <c r="B904" s="204"/>
      <c r="C904" s="198" t="s">
        <v>420</v>
      </c>
      <c r="D904" s="202" t="s">
        <v>97</v>
      </c>
      <c r="E904" s="198" t="s">
        <v>798</v>
      </c>
      <c r="F904" s="198" t="s">
        <v>124</v>
      </c>
      <c r="G904" s="205"/>
      <c r="H904" s="199"/>
      <c r="I904" s="216"/>
      <c r="J904" s="131"/>
    </row>
    <row r="905" spans="1:10">
      <c r="A905" s="283"/>
      <c r="B905" s="204"/>
      <c r="C905" s="198"/>
      <c r="D905" s="150" t="s">
        <v>816</v>
      </c>
      <c r="E905" s="198"/>
      <c r="F905" s="193" t="s">
        <v>163</v>
      </c>
      <c r="G905" s="207"/>
      <c r="H905" s="199"/>
      <c r="I905" s="215"/>
      <c r="J905" s="131"/>
    </row>
    <row r="906" spans="1:10">
      <c r="A906" s="283"/>
      <c r="B906" s="204"/>
      <c r="C906" s="198" t="s">
        <v>780</v>
      </c>
      <c r="D906" s="202" t="s">
        <v>13</v>
      </c>
      <c r="E906" s="198" t="s">
        <v>798</v>
      </c>
      <c r="F906" s="198" t="s">
        <v>14</v>
      </c>
      <c r="G906" s="205"/>
      <c r="H906" s="199"/>
      <c r="I906" s="216"/>
      <c r="J906" s="131"/>
    </row>
    <row r="907" spans="1:10">
      <c r="A907" s="283"/>
      <c r="B907" s="204"/>
      <c r="C907" s="198" t="s">
        <v>803</v>
      </c>
      <c r="D907" s="202" t="s">
        <v>896</v>
      </c>
      <c r="E907" s="198" t="s">
        <v>798</v>
      </c>
      <c r="F907" s="198" t="s">
        <v>248</v>
      </c>
      <c r="G907" s="195"/>
      <c r="H907" s="209"/>
      <c r="I907" s="216"/>
      <c r="J907" s="131"/>
    </row>
    <row r="908" spans="1:10">
      <c r="A908" s="283"/>
      <c r="B908" s="204"/>
      <c r="C908" s="198" t="s">
        <v>458</v>
      </c>
      <c r="D908" s="202" t="s">
        <v>128</v>
      </c>
      <c r="E908" s="198" t="s">
        <v>798</v>
      </c>
      <c r="F908" s="198" t="s">
        <v>8</v>
      </c>
      <c r="G908" s="205"/>
      <c r="H908" s="199"/>
      <c r="I908" s="216"/>
      <c r="J908" s="131"/>
    </row>
    <row r="909" spans="1:10">
      <c r="A909" s="281"/>
      <c r="B909" s="204"/>
      <c r="C909" s="198" t="s">
        <v>445</v>
      </c>
      <c r="D909" s="202" t="s">
        <v>446</v>
      </c>
      <c r="E909" s="198" t="s">
        <v>798</v>
      </c>
      <c r="F909" s="198" t="s">
        <v>15</v>
      </c>
      <c r="G909" s="205"/>
      <c r="H909" s="209"/>
      <c r="I909" s="216"/>
      <c r="J909" s="131"/>
    </row>
    <row r="910" spans="1:10">
      <c r="A910" s="204"/>
      <c r="B910" s="204"/>
      <c r="C910" s="198"/>
      <c r="D910" s="150"/>
      <c r="E910" s="198"/>
      <c r="F910" s="204"/>
      <c r="G910" s="207"/>
      <c r="H910" s="199"/>
      <c r="I910" s="215"/>
      <c r="J910" s="131"/>
    </row>
    <row r="911" spans="1:10">
      <c r="A911" s="204">
        <v>8</v>
      </c>
      <c r="B911" s="204" t="s">
        <v>1307</v>
      </c>
      <c r="C911" s="198"/>
      <c r="D911" s="150" t="s">
        <v>830</v>
      </c>
      <c r="E911" s="198"/>
      <c r="F911" s="204"/>
      <c r="G911" s="207"/>
      <c r="H911" s="199"/>
      <c r="I911" s="215"/>
      <c r="J911" s="131"/>
    </row>
    <row r="912" spans="1:10">
      <c r="A912" s="204"/>
      <c r="B912" s="204"/>
      <c r="C912" s="198"/>
      <c r="D912" s="150"/>
      <c r="E912" s="198"/>
      <c r="F912" s="204"/>
      <c r="G912" s="207"/>
      <c r="H912" s="199"/>
      <c r="I912" s="215"/>
      <c r="J912" s="131"/>
    </row>
    <row r="913" spans="1:10">
      <c r="A913" s="277">
        <v>8.1</v>
      </c>
      <c r="B913" s="204" t="s">
        <v>1305</v>
      </c>
      <c r="C913" s="192"/>
      <c r="D913" s="150" t="s">
        <v>832</v>
      </c>
      <c r="E913" s="204"/>
      <c r="F913" s="204" t="s">
        <v>4</v>
      </c>
      <c r="G913" s="207"/>
      <c r="H913" s="199"/>
      <c r="I913" s="215"/>
      <c r="J913" s="131"/>
    </row>
    <row r="914" spans="1:10">
      <c r="A914" s="278"/>
      <c r="B914" s="204"/>
      <c r="C914" s="198" t="s">
        <v>784</v>
      </c>
      <c r="D914" s="202" t="s">
        <v>23</v>
      </c>
      <c r="E914" s="198" t="s">
        <v>798</v>
      </c>
      <c r="F914" s="198" t="s">
        <v>14</v>
      </c>
      <c r="G914" s="205"/>
      <c r="H914" s="199"/>
      <c r="I914" s="216"/>
      <c r="J914" s="131"/>
    </row>
    <row r="915" spans="1:10">
      <c r="A915" s="278"/>
      <c r="B915" s="204"/>
      <c r="C915" s="198" t="s">
        <v>803</v>
      </c>
      <c r="D915" s="202" t="s">
        <v>896</v>
      </c>
      <c r="E915" s="198" t="s">
        <v>798</v>
      </c>
      <c r="F915" s="198" t="s">
        <v>248</v>
      </c>
      <c r="G915" s="195"/>
      <c r="H915" s="209"/>
      <c r="I915" s="216"/>
      <c r="J915" s="131"/>
    </row>
    <row r="916" spans="1:10">
      <c r="A916" s="278"/>
      <c r="B916" s="204"/>
      <c r="C916" s="192" t="s">
        <v>969</v>
      </c>
      <c r="D916" s="202" t="s">
        <v>25</v>
      </c>
      <c r="E916" s="198" t="s">
        <v>798</v>
      </c>
      <c r="F916" s="198" t="s">
        <v>163</v>
      </c>
      <c r="G916" s="205"/>
      <c r="H916" s="199"/>
      <c r="I916" s="216"/>
      <c r="J916" s="131"/>
    </row>
    <row r="917" spans="1:10">
      <c r="A917" s="278"/>
      <c r="B917" s="204"/>
      <c r="C917" s="192" t="s">
        <v>962</v>
      </c>
      <c r="D917" s="202" t="s">
        <v>173</v>
      </c>
      <c r="E917" s="198" t="s">
        <v>798</v>
      </c>
      <c r="F917" s="198" t="s">
        <v>4</v>
      </c>
      <c r="G917" s="205"/>
      <c r="H917" s="199"/>
      <c r="I917" s="216"/>
      <c r="J917" s="131"/>
    </row>
    <row r="918" spans="1:10">
      <c r="A918" s="278"/>
      <c r="B918" s="204"/>
      <c r="C918" s="192" t="s">
        <v>942</v>
      </c>
      <c r="D918" s="202" t="s">
        <v>195</v>
      </c>
      <c r="E918" s="198" t="s">
        <v>798</v>
      </c>
      <c r="F918" s="198" t="s">
        <v>4</v>
      </c>
      <c r="G918" s="205"/>
      <c r="H918" s="199"/>
      <c r="I918" s="216"/>
      <c r="J918" s="131"/>
    </row>
    <row r="919" spans="1:10">
      <c r="A919" s="278"/>
      <c r="B919" s="204"/>
      <c r="C919" s="192" t="s">
        <v>946</v>
      </c>
      <c r="D919" s="202" t="s">
        <v>194</v>
      </c>
      <c r="E919" s="198" t="s">
        <v>798</v>
      </c>
      <c r="F919" s="198" t="s">
        <v>4</v>
      </c>
      <c r="G919" s="205"/>
      <c r="H919" s="199"/>
      <c r="I919" s="216"/>
      <c r="J919" s="131"/>
    </row>
    <row r="920" spans="1:10">
      <c r="A920" s="278"/>
      <c r="B920" s="204"/>
      <c r="C920" s="192" t="s">
        <v>966</v>
      </c>
      <c r="D920" s="202" t="s">
        <v>27</v>
      </c>
      <c r="E920" s="198" t="s">
        <v>798</v>
      </c>
      <c r="F920" s="198" t="s">
        <v>4</v>
      </c>
      <c r="G920" s="205"/>
      <c r="H920" s="199"/>
      <c r="I920" s="216"/>
      <c r="J920" s="131"/>
    </row>
    <row r="921" spans="1:10">
      <c r="A921" s="278"/>
      <c r="B921" s="213"/>
      <c r="C921" s="192" t="s">
        <v>974</v>
      </c>
      <c r="D921" s="202" t="s">
        <v>730</v>
      </c>
      <c r="E921" s="198" t="s">
        <v>798</v>
      </c>
      <c r="F921" s="198" t="s">
        <v>4</v>
      </c>
      <c r="G921" s="205"/>
      <c r="H921" s="199"/>
      <c r="I921" s="216"/>
      <c r="J921" s="131"/>
    </row>
    <row r="922" spans="1:10">
      <c r="A922" s="278"/>
      <c r="B922" s="213"/>
      <c r="C922" s="192" t="s">
        <v>975</v>
      </c>
      <c r="D922" s="202" t="s">
        <v>731</v>
      </c>
      <c r="E922" s="198" t="s">
        <v>798</v>
      </c>
      <c r="F922" s="198" t="s">
        <v>4</v>
      </c>
      <c r="G922" s="205"/>
      <c r="H922" s="199"/>
      <c r="I922" s="216"/>
      <c r="J922" s="131"/>
    </row>
    <row r="923" spans="1:10">
      <c r="A923" s="278"/>
      <c r="B923" s="213"/>
      <c r="C923" s="198" t="s">
        <v>323</v>
      </c>
      <c r="D923" s="202" t="s">
        <v>324</v>
      </c>
      <c r="E923" s="198" t="s">
        <v>798</v>
      </c>
      <c r="F923" s="198" t="s">
        <v>4</v>
      </c>
      <c r="G923" s="205"/>
      <c r="H923" s="199"/>
      <c r="I923" s="216"/>
      <c r="J923" s="131"/>
    </row>
    <row r="924" spans="1:10">
      <c r="A924" s="278"/>
      <c r="B924" s="213"/>
      <c r="C924" s="198"/>
      <c r="D924" s="150" t="s">
        <v>815</v>
      </c>
      <c r="E924" s="198"/>
      <c r="F924" s="204" t="s">
        <v>163</v>
      </c>
      <c r="G924" s="207"/>
      <c r="H924" s="199"/>
      <c r="I924" s="215"/>
      <c r="J924" s="131"/>
    </row>
    <row r="925" spans="1:10">
      <c r="A925" s="278"/>
      <c r="B925" s="213"/>
      <c r="C925" s="198" t="s">
        <v>781</v>
      </c>
      <c r="D925" s="202" t="s">
        <v>93</v>
      </c>
      <c r="E925" s="198" t="s">
        <v>798</v>
      </c>
      <c r="F925" s="198" t="s">
        <v>14</v>
      </c>
      <c r="G925" s="205"/>
      <c r="H925" s="199"/>
      <c r="I925" s="216"/>
      <c r="J925" s="131"/>
    </row>
    <row r="926" spans="1:10">
      <c r="A926" s="278"/>
      <c r="B926" s="213"/>
      <c r="C926" s="198" t="s">
        <v>803</v>
      </c>
      <c r="D926" s="202" t="s">
        <v>896</v>
      </c>
      <c r="E926" s="198" t="s">
        <v>798</v>
      </c>
      <c r="F926" s="198" t="s">
        <v>248</v>
      </c>
      <c r="G926" s="195"/>
      <c r="H926" s="209"/>
      <c r="I926" s="216"/>
      <c r="J926" s="131"/>
    </row>
    <row r="927" spans="1:10">
      <c r="A927" s="278"/>
      <c r="B927" s="213"/>
      <c r="C927" s="198" t="s">
        <v>441</v>
      </c>
      <c r="D927" s="202" t="s">
        <v>442</v>
      </c>
      <c r="E927" s="198" t="s">
        <v>798</v>
      </c>
      <c r="F927" s="198" t="s">
        <v>124</v>
      </c>
      <c r="G927" s="205"/>
      <c r="H927" s="199"/>
      <c r="I927" s="216"/>
      <c r="J927" s="131"/>
    </row>
    <row r="928" spans="1:10">
      <c r="A928" s="278"/>
      <c r="B928" s="213"/>
      <c r="C928" s="198" t="s">
        <v>420</v>
      </c>
      <c r="D928" s="202" t="s">
        <v>97</v>
      </c>
      <c r="E928" s="198" t="s">
        <v>798</v>
      </c>
      <c r="F928" s="198" t="s">
        <v>124</v>
      </c>
      <c r="G928" s="205"/>
      <c r="H928" s="199"/>
      <c r="I928" s="216"/>
      <c r="J928" s="131"/>
    </row>
    <row r="929" spans="1:10">
      <c r="A929" s="278"/>
      <c r="B929" s="213"/>
      <c r="C929" s="198" t="s">
        <v>447</v>
      </c>
      <c r="D929" s="202" t="s">
        <v>205</v>
      </c>
      <c r="E929" s="198" t="s">
        <v>798</v>
      </c>
      <c r="F929" s="198" t="s">
        <v>124</v>
      </c>
      <c r="G929" s="205"/>
      <c r="H929" s="199"/>
      <c r="I929" s="216"/>
      <c r="J929" s="131"/>
    </row>
    <row r="930" spans="1:10" ht="24">
      <c r="A930" s="278"/>
      <c r="B930" s="213"/>
      <c r="C930" s="198" t="s">
        <v>443</v>
      </c>
      <c r="D930" s="202" t="s">
        <v>1373</v>
      </c>
      <c r="E930" s="198" t="s">
        <v>797</v>
      </c>
      <c r="F930" s="198" t="s">
        <v>444</v>
      </c>
      <c r="G930" s="205"/>
      <c r="H930" s="199"/>
      <c r="I930" s="216"/>
      <c r="J930" s="131"/>
    </row>
    <row r="931" spans="1:10">
      <c r="A931" s="278"/>
      <c r="B931" s="213"/>
      <c r="C931" s="198"/>
      <c r="D931" s="150" t="s">
        <v>816</v>
      </c>
      <c r="E931" s="198"/>
      <c r="F931" s="193" t="s">
        <v>163</v>
      </c>
      <c r="G931" s="207"/>
      <c r="H931" s="199"/>
      <c r="I931" s="215"/>
      <c r="J931" s="131"/>
    </row>
    <row r="932" spans="1:10">
      <c r="A932" s="278"/>
      <c r="B932" s="213"/>
      <c r="C932" s="198" t="s">
        <v>780</v>
      </c>
      <c r="D932" s="202" t="s">
        <v>13</v>
      </c>
      <c r="E932" s="198" t="s">
        <v>798</v>
      </c>
      <c r="F932" s="198" t="s">
        <v>14</v>
      </c>
      <c r="G932" s="205"/>
      <c r="H932" s="199"/>
      <c r="I932" s="216"/>
      <c r="J932" s="131"/>
    </row>
    <row r="933" spans="1:10">
      <c r="A933" s="278"/>
      <c r="B933" s="213"/>
      <c r="C933" s="198" t="s">
        <v>803</v>
      </c>
      <c r="D933" s="202" t="s">
        <v>896</v>
      </c>
      <c r="E933" s="198" t="s">
        <v>798</v>
      </c>
      <c r="F933" s="198" t="s">
        <v>248</v>
      </c>
      <c r="G933" s="195"/>
      <c r="H933" s="209"/>
      <c r="I933" s="216"/>
      <c r="J933" s="131"/>
    </row>
    <row r="934" spans="1:10">
      <c r="A934" s="278"/>
      <c r="B934" s="213"/>
      <c r="C934" s="198" t="s">
        <v>458</v>
      </c>
      <c r="D934" s="202" t="s">
        <v>128</v>
      </c>
      <c r="E934" s="198" t="s">
        <v>798</v>
      </c>
      <c r="F934" s="198" t="s">
        <v>8</v>
      </c>
      <c r="G934" s="205"/>
      <c r="H934" s="199"/>
      <c r="I934" s="216"/>
      <c r="J934" s="131"/>
    </row>
    <row r="935" spans="1:10">
      <c r="A935" s="279"/>
      <c r="B935" s="213"/>
      <c r="C935" s="198" t="s">
        <v>445</v>
      </c>
      <c r="D935" s="202" t="s">
        <v>446</v>
      </c>
      <c r="E935" s="198" t="s">
        <v>798</v>
      </c>
      <c r="F935" s="198" t="s">
        <v>15</v>
      </c>
      <c r="G935" s="205"/>
      <c r="H935" s="209"/>
      <c r="I935" s="216"/>
      <c r="J935" s="131"/>
    </row>
    <row r="936" spans="1:10">
      <c r="A936" s="204"/>
      <c r="B936" s="213"/>
      <c r="C936" s="198"/>
      <c r="D936" s="150"/>
      <c r="E936" s="198"/>
      <c r="F936" s="204"/>
      <c r="G936" s="207"/>
      <c r="H936" s="199"/>
      <c r="I936" s="215"/>
      <c r="J936" s="131"/>
    </row>
    <row r="937" spans="1:10">
      <c r="A937" s="277">
        <v>8.1999999999999993</v>
      </c>
      <c r="B937" s="204" t="s">
        <v>1304</v>
      </c>
      <c r="C937" s="198"/>
      <c r="D937" s="150" t="s">
        <v>833</v>
      </c>
      <c r="E937" s="204"/>
      <c r="F937" s="204" t="s">
        <v>163</v>
      </c>
      <c r="G937" s="207"/>
      <c r="H937" s="199"/>
      <c r="I937" s="215"/>
      <c r="J937" s="131"/>
    </row>
    <row r="938" spans="1:10">
      <c r="A938" s="278"/>
      <c r="B938" s="204"/>
      <c r="C938" s="198" t="s">
        <v>784</v>
      </c>
      <c r="D938" s="202" t="s">
        <v>23</v>
      </c>
      <c r="E938" s="198" t="s">
        <v>798</v>
      </c>
      <c r="F938" s="198" t="s">
        <v>14</v>
      </c>
      <c r="G938" s="205"/>
      <c r="H938" s="199"/>
      <c r="I938" s="216"/>
      <c r="J938" s="131"/>
    </row>
    <row r="939" spans="1:10">
      <c r="A939" s="278"/>
      <c r="B939" s="204"/>
      <c r="C939" s="198" t="s">
        <v>803</v>
      </c>
      <c r="D939" s="202" t="s">
        <v>896</v>
      </c>
      <c r="E939" s="198" t="s">
        <v>798</v>
      </c>
      <c r="F939" s="198" t="s">
        <v>248</v>
      </c>
      <c r="G939" s="195"/>
      <c r="H939" s="209"/>
      <c r="I939" s="216"/>
      <c r="J939" s="131"/>
    </row>
    <row r="940" spans="1:10">
      <c r="A940" s="278"/>
      <c r="B940" s="204"/>
      <c r="C940" s="192" t="s">
        <v>969</v>
      </c>
      <c r="D940" s="202" t="s">
        <v>25</v>
      </c>
      <c r="E940" s="198" t="s">
        <v>798</v>
      </c>
      <c r="F940" s="198" t="s">
        <v>163</v>
      </c>
      <c r="G940" s="205"/>
      <c r="H940" s="199"/>
      <c r="I940" s="216"/>
      <c r="J940" s="131"/>
    </row>
    <row r="941" spans="1:10">
      <c r="A941" s="278"/>
      <c r="B941" s="204"/>
      <c r="C941" s="192" t="s">
        <v>966</v>
      </c>
      <c r="D941" s="202" t="s">
        <v>27</v>
      </c>
      <c r="E941" s="198" t="s">
        <v>798</v>
      </c>
      <c r="F941" s="198" t="s">
        <v>4</v>
      </c>
      <c r="G941" s="205"/>
      <c r="H941" s="199"/>
      <c r="I941" s="216"/>
      <c r="J941" s="131"/>
    </row>
    <row r="942" spans="1:10">
      <c r="A942" s="278"/>
      <c r="B942" s="204"/>
      <c r="C942" s="192" t="s">
        <v>944</v>
      </c>
      <c r="D942" s="202" t="s">
        <v>26</v>
      </c>
      <c r="E942" s="198" t="s">
        <v>798</v>
      </c>
      <c r="F942" s="198" t="s">
        <v>4</v>
      </c>
      <c r="G942" s="205"/>
      <c r="H942" s="199"/>
      <c r="I942" s="216"/>
      <c r="J942" s="131"/>
    </row>
    <row r="943" spans="1:10">
      <c r="A943" s="278"/>
      <c r="B943" s="204"/>
      <c r="C943" s="192" t="s">
        <v>950</v>
      </c>
      <c r="D943" s="202" t="s">
        <v>147</v>
      </c>
      <c r="E943" s="198" t="s">
        <v>798</v>
      </c>
      <c r="F943" s="198" t="s">
        <v>4</v>
      </c>
      <c r="G943" s="205"/>
      <c r="H943" s="199"/>
      <c r="I943" s="216"/>
      <c r="J943" s="131"/>
    </row>
    <row r="944" spans="1:10">
      <c r="A944" s="278"/>
      <c r="B944" s="204"/>
      <c r="C944" s="192" t="s">
        <v>974</v>
      </c>
      <c r="D944" s="202" t="s">
        <v>730</v>
      </c>
      <c r="E944" s="198" t="s">
        <v>798</v>
      </c>
      <c r="F944" s="198" t="s">
        <v>4</v>
      </c>
      <c r="G944" s="205"/>
      <c r="H944" s="199"/>
      <c r="I944" s="216"/>
      <c r="J944" s="131"/>
    </row>
    <row r="945" spans="1:10">
      <c r="A945" s="278"/>
      <c r="B945" s="204"/>
      <c r="C945" s="192" t="s">
        <v>975</v>
      </c>
      <c r="D945" s="202" t="s">
        <v>731</v>
      </c>
      <c r="E945" s="198" t="s">
        <v>798</v>
      </c>
      <c r="F945" s="198" t="s">
        <v>4</v>
      </c>
      <c r="G945" s="205"/>
      <c r="H945" s="199"/>
      <c r="I945" s="216"/>
      <c r="J945" s="131"/>
    </row>
    <row r="946" spans="1:10">
      <c r="A946" s="278"/>
      <c r="B946" s="204"/>
      <c r="C946" s="198" t="s">
        <v>323</v>
      </c>
      <c r="D946" s="202" t="s">
        <v>324</v>
      </c>
      <c r="E946" s="198" t="s">
        <v>798</v>
      </c>
      <c r="F946" s="198" t="s">
        <v>4</v>
      </c>
      <c r="G946" s="205"/>
      <c r="H946" s="199"/>
      <c r="I946" s="216"/>
      <c r="J946" s="131"/>
    </row>
    <row r="947" spans="1:10">
      <c r="A947" s="279"/>
      <c r="B947" s="204"/>
      <c r="C947" s="198" t="s">
        <v>445</v>
      </c>
      <c r="D947" s="202" t="s">
        <v>446</v>
      </c>
      <c r="E947" s="198" t="s">
        <v>798</v>
      </c>
      <c r="F947" s="198" t="s">
        <v>15</v>
      </c>
      <c r="G947" s="205"/>
      <c r="H947" s="209"/>
      <c r="I947" s="216"/>
      <c r="J947" s="131"/>
    </row>
    <row r="948" spans="1:10">
      <c r="A948" s="204"/>
      <c r="B948" s="204"/>
      <c r="C948" s="198"/>
      <c r="D948" s="150"/>
      <c r="E948" s="198"/>
      <c r="F948" s="204"/>
      <c r="G948" s="207"/>
      <c r="H948" s="199"/>
      <c r="I948" s="215"/>
      <c r="J948" s="131"/>
    </row>
    <row r="949" spans="1:10">
      <c r="A949" s="277">
        <v>8.3000000000000007</v>
      </c>
      <c r="B949" s="204" t="s">
        <v>1306</v>
      </c>
      <c r="C949" s="198"/>
      <c r="D949" s="150" t="s">
        <v>834</v>
      </c>
      <c r="E949" s="204"/>
      <c r="F949" s="204" t="s">
        <v>163</v>
      </c>
      <c r="G949" s="207"/>
      <c r="H949" s="199"/>
      <c r="I949" s="215"/>
      <c r="J949" s="131"/>
    </row>
    <row r="950" spans="1:10">
      <c r="A950" s="278"/>
      <c r="B950" s="204"/>
      <c r="C950" s="198" t="s">
        <v>784</v>
      </c>
      <c r="D950" s="202" t="s">
        <v>23</v>
      </c>
      <c r="E950" s="198" t="s">
        <v>798</v>
      </c>
      <c r="F950" s="198" t="s">
        <v>14</v>
      </c>
      <c r="G950" s="205"/>
      <c r="H950" s="199"/>
      <c r="I950" s="216"/>
      <c r="J950" s="131"/>
    </row>
    <row r="951" spans="1:10">
      <c r="A951" s="278"/>
      <c r="B951" s="204"/>
      <c r="C951" s="198" t="s">
        <v>803</v>
      </c>
      <c r="D951" s="202" t="s">
        <v>896</v>
      </c>
      <c r="E951" s="198" t="s">
        <v>798</v>
      </c>
      <c r="F951" s="198" t="s">
        <v>248</v>
      </c>
      <c r="G951" s="195"/>
      <c r="H951" s="209"/>
      <c r="I951" s="216"/>
      <c r="J951" s="131"/>
    </row>
    <row r="952" spans="1:10">
      <c r="A952" s="278"/>
      <c r="B952" s="204"/>
      <c r="C952" s="192" t="s">
        <v>969</v>
      </c>
      <c r="D952" s="202" t="s">
        <v>25</v>
      </c>
      <c r="E952" s="198" t="s">
        <v>798</v>
      </c>
      <c r="F952" s="198" t="s">
        <v>163</v>
      </c>
      <c r="G952" s="205"/>
      <c r="H952" s="199"/>
      <c r="I952" s="216"/>
      <c r="J952" s="131"/>
    </row>
    <row r="953" spans="1:10">
      <c r="A953" s="278"/>
      <c r="B953" s="204"/>
      <c r="C953" s="192" t="s">
        <v>966</v>
      </c>
      <c r="D953" s="202" t="s">
        <v>27</v>
      </c>
      <c r="E953" s="198" t="s">
        <v>798</v>
      </c>
      <c r="F953" s="198" t="s">
        <v>4</v>
      </c>
      <c r="G953" s="205"/>
      <c r="H953" s="199"/>
      <c r="I953" s="216"/>
      <c r="J953" s="131"/>
    </row>
    <row r="954" spans="1:10">
      <c r="A954" s="278"/>
      <c r="B954" s="204"/>
      <c r="C954" s="192" t="s">
        <v>974</v>
      </c>
      <c r="D954" s="202" t="s">
        <v>730</v>
      </c>
      <c r="E954" s="198" t="s">
        <v>798</v>
      </c>
      <c r="F954" s="198" t="s">
        <v>4</v>
      </c>
      <c r="G954" s="205"/>
      <c r="H954" s="199"/>
      <c r="I954" s="216"/>
      <c r="J954" s="131"/>
    </row>
    <row r="955" spans="1:10">
      <c r="A955" s="278"/>
      <c r="B955" s="204"/>
      <c r="C955" s="192" t="s">
        <v>975</v>
      </c>
      <c r="D955" s="202" t="s">
        <v>731</v>
      </c>
      <c r="E955" s="198" t="s">
        <v>798</v>
      </c>
      <c r="F955" s="198" t="s">
        <v>4</v>
      </c>
      <c r="G955" s="205"/>
      <c r="H955" s="199"/>
      <c r="I955" s="216"/>
      <c r="J955" s="131"/>
    </row>
    <row r="956" spans="1:10">
      <c r="A956" s="278"/>
      <c r="B956" s="204"/>
      <c r="C956" s="198" t="s">
        <v>323</v>
      </c>
      <c r="D956" s="202" t="s">
        <v>324</v>
      </c>
      <c r="E956" s="198" t="s">
        <v>798</v>
      </c>
      <c r="F956" s="198" t="s">
        <v>4</v>
      </c>
      <c r="G956" s="205"/>
      <c r="H956" s="199"/>
      <c r="I956" s="216"/>
      <c r="J956" s="131"/>
    </row>
    <row r="957" spans="1:10">
      <c r="A957" s="279"/>
      <c r="B957" s="204"/>
      <c r="C957" s="198" t="s">
        <v>445</v>
      </c>
      <c r="D957" s="202" t="s">
        <v>446</v>
      </c>
      <c r="E957" s="198" t="s">
        <v>798</v>
      </c>
      <c r="F957" s="198" t="s">
        <v>15</v>
      </c>
      <c r="G957" s="205"/>
      <c r="H957" s="209"/>
      <c r="I957" s="216"/>
      <c r="J957" s="131"/>
    </row>
    <row r="958" spans="1:10">
      <c r="A958" s="204"/>
      <c r="B958" s="204"/>
      <c r="C958" s="198"/>
      <c r="D958" s="150"/>
      <c r="E958" s="198"/>
      <c r="F958" s="204"/>
      <c r="G958" s="207"/>
      <c r="H958" s="199"/>
      <c r="I958" s="150"/>
      <c r="J958" s="131"/>
    </row>
    <row r="959" spans="1:10">
      <c r="A959" s="204"/>
      <c r="B959" s="204"/>
      <c r="C959" s="198"/>
      <c r="D959" s="150"/>
      <c r="E959" s="198"/>
      <c r="F959" s="204"/>
      <c r="G959" s="207"/>
      <c r="H959" s="199"/>
      <c r="I959" s="150"/>
      <c r="J959" s="131"/>
    </row>
    <row r="960" spans="1:10">
      <c r="A960" s="277">
        <v>8.4</v>
      </c>
      <c r="B960" s="204" t="s">
        <v>1303</v>
      </c>
      <c r="C960" s="198"/>
      <c r="D960" s="150" t="s">
        <v>199</v>
      </c>
      <c r="E960" s="204"/>
      <c r="F960" s="204" t="s">
        <v>4</v>
      </c>
      <c r="G960" s="207"/>
      <c r="H960" s="199"/>
      <c r="I960" s="215"/>
      <c r="J960" s="131"/>
    </row>
    <row r="961" spans="1:10">
      <c r="A961" s="278"/>
      <c r="B961" s="204"/>
      <c r="C961" s="198" t="s">
        <v>780</v>
      </c>
      <c r="D961" s="202" t="s">
        <v>13</v>
      </c>
      <c r="E961" s="198" t="s">
        <v>798</v>
      </c>
      <c r="F961" s="198" t="s">
        <v>14</v>
      </c>
      <c r="G961" s="205"/>
      <c r="H961" s="199"/>
      <c r="I961" s="216"/>
      <c r="J961" s="131"/>
    </row>
    <row r="962" spans="1:10">
      <c r="A962" s="278"/>
      <c r="B962" s="204"/>
      <c r="C962" s="198" t="s">
        <v>803</v>
      </c>
      <c r="D962" s="202" t="s">
        <v>896</v>
      </c>
      <c r="E962" s="198" t="s">
        <v>798</v>
      </c>
      <c r="F962" s="198" t="s">
        <v>248</v>
      </c>
      <c r="G962" s="195"/>
      <c r="H962" s="209"/>
      <c r="I962" s="216"/>
      <c r="J962" s="131"/>
    </row>
    <row r="963" spans="1:10">
      <c r="A963" s="278"/>
      <c r="B963" s="204"/>
      <c r="C963" s="198" t="s">
        <v>303</v>
      </c>
      <c r="D963" s="202" t="s">
        <v>200</v>
      </c>
      <c r="E963" s="198" t="s">
        <v>798</v>
      </c>
      <c r="F963" s="198" t="s">
        <v>4</v>
      </c>
      <c r="G963" s="205"/>
      <c r="H963" s="199"/>
      <c r="I963" s="216"/>
      <c r="J963" s="131"/>
    </row>
    <row r="964" spans="1:10">
      <c r="A964" s="279"/>
      <c r="B964" s="204"/>
      <c r="C964" s="198" t="s">
        <v>445</v>
      </c>
      <c r="D964" s="202" t="s">
        <v>446</v>
      </c>
      <c r="E964" s="198" t="s">
        <v>798</v>
      </c>
      <c r="F964" s="198" t="s">
        <v>15</v>
      </c>
      <c r="G964" s="205"/>
      <c r="H964" s="209"/>
      <c r="I964" s="216"/>
      <c r="J964" s="131"/>
    </row>
    <row r="965" spans="1:10">
      <c r="A965" s="204"/>
      <c r="B965" s="204"/>
      <c r="C965" s="198"/>
      <c r="D965" s="150"/>
      <c r="E965" s="198"/>
      <c r="F965" s="204"/>
      <c r="G965" s="207"/>
      <c r="H965" s="199"/>
      <c r="I965" s="150"/>
      <c r="J965" s="131"/>
    </row>
    <row r="966" spans="1:10">
      <c r="A966" s="277">
        <v>8.5</v>
      </c>
      <c r="B966" s="204" t="s">
        <v>1661</v>
      </c>
      <c r="C966" s="198"/>
      <c r="D966" s="150" t="s">
        <v>1491</v>
      </c>
      <c r="E966" s="204"/>
      <c r="F966" s="204" t="s">
        <v>163</v>
      </c>
      <c r="G966" s="207"/>
      <c r="H966" s="199"/>
      <c r="I966" s="215"/>
      <c r="J966" s="131"/>
    </row>
    <row r="967" spans="1:10">
      <c r="A967" s="278"/>
      <c r="B967" s="204"/>
      <c r="C967" s="198" t="s">
        <v>784</v>
      </c>
      <c r="D967" s="202" t="s">
        <v>23</v>
      </c>
      <c r="E967" s="198" t="s">
        <v>798</v>
      </c>
      <c r="F967" s="198" t="s">
        <v>14</v>
      </c>
      <c r="G967" s="205"/>
      <c r="H967" s="199"/>
      <c r="I967" s="216"/>
      <c r="J967" s="131"/>
    </row>
    <row r="968" spans="1:10">
      <c r="A968" s="278"/>
      <c r="B968" s="204"/>
      <c r="C968" s="198" t="s">
        <v>803</v>
      </c>
      <c r="D968" s="202" t="s">
        <v>896</v>
      </c>
      <c r="E968" s="198" t="s">
        <v>798</v>
      </c>
      <c r="F968" s="198" t="s">
        <v>248</v>
      </c>
      <c r="G968" s="195"/>
      <c r="H968" s="209"/>
      <c r="I968" s="216"/>
      <c r="J968" s="131"/>
    </row>
    <row r="969" spans="1:10">
      <c r="A969" s="278"/>
      <c r="B969" s="204"/>
      <c r="C969" s="203" t="s">
        <v>970</v>
      </c>
      <c r="D969" s="202" t="s">
        <v>727</v>
      </c>
      <c r="E969" s="198" t="s">
        <v>798</v>
      </c>
      <c r="F969" s="198" t="s">
        <v>163</v>
      </c>
      <c r="G969" s="205"/>
      <c r="H969" s="199"/>
      <c r="I969" s="216"/>
      <c r="J969" s="131"/>
    </row>
    <row r="970" spans="1:10">
      <c r="A970" s="278"/>
      <c r="B970" s="204"/>
      <c r="C970" s="203" t="s">
        <v>948</v>
      </c>
      <c r="D970" s="202" t="s">
        <v>724</v>
      </c>
      <c r="E970" s="198" t="s">
        <v>798</v>
      </c>
      <c r="F970" s="198" t="s">
        <v>4</v>
      </c>
      <c r="G970" s="205"/>
      <c r="H970" s="199"/>
      <c r="I970" s="216"/>
      <c r="J970" s="131"/>
    </row>
    <row r="971" spans="1:10">
      <c r="A971" s="278"/>
      <c r="B971" s="204"/>
      <c r="C971" s="203" t="s">
        <v>943</v>
      </c>
      <c r="D971" s="202" t="s">
        <v>722</v>
      </c>
      <c r="E971" s="198" t="s">
        <v>798</v>
      </c>
      <c r="F971" s="198" t="s">
        <v>4</v>
      </c>
      <c r="G971" s="205"/>
      <c r="H971" s="199"/>
      <c r="I971" s="216"/>
      <c r="J971" s="131"/>
    </row>
    <row r="972" spans="1:10">
      <c r="A972" s="278"/>
      <c r="B972" s="204"/>
      <c r="C972" s="192" t="s">
        <v>974</v>
      </c>
      <c r="D972" s="202" t="s">
        <v>730</v>
      </c>
      <c r="E972" s="198" t="s">
        <v>798</v>
      </c>
      <c r="F972" s="198" t="s">
        <v>4</v>
      </c>
      <c r="G972" s="205"/>
      <c r="H972" s="199"/>
      <c r="I972" s="216"/>
      <c r="J972" s="131"/>
    </row>
    <row r="973" spans="1:10">
      <c r="A973" s="278"/>
      <c r="B973" s="204"/>
      <c r="C973" s="192" t="s">
        <v>975</v>
      </c>
      <c r="D973" s="202" t="s">
        <v>731</v>
      </c>
      <c r="E973" s="198" t="s">
        <v>798</v>
      </c>
      <c r="F973" s="198" t="s">
        <v>4</v>
      </c>
      <c r="G973" s="205"/>
      <c r="H973" s="199"/>
      <c r="I973" s="216"/>
      <c r="J973" s="131"/>
    </row>
    <row r="974" spans="1:10">
      <c r="A974" s="278"/>
      <c r="B974" s="204"/>
      <c r="C974" s="203" t="s">
        <v>1489</v>
      </c>
      <c r="D974" s="202" t="s">
        <v>1490</v>
      </c>
      <c r="E974" s="198" t="s">
        <v>798</v>
      </c>
      <c r="F974" s="198" t="s">
        <v>4</v>
      </c>
      <c r="G974" s="205"/>
      <c r="H974" s="199"/>
      <c r="I974" s="216"/>
      <c r="J974" s="131"/>
    </row>
    <row r="975" spans="1:10">
      <c r="A975" s="279"/>
      <c r="B975" s="204"/>
      <c r="C975" s="198" t="s">
        <v>445</v>
      </c>
      <c r="D975" s="202" t="s">
        <v>446</v>
      </c>
      <c r="E975" s="198" t="s">
        <v>798</v>
      </c>
      <c r="F975" s="198" t="s">
        <v>15</v>
      </c>
      <c r="G975" s="205"/>
      <c r="H975" s="209"/>
      <c r="I975" s="216"/>
      <c r="J975" s="131"/>
    </row>
    <row r="976" spans="1:10">
      <c r="A976" s="204"/>
      <c r="B976" s="204"/>
      <c r="C976" s="198"/>
      <c r="D976" s="150"/>
      <c r="E976" s="198"/>
      <c r="F976" s="204"/>
      <c r="G976" s="207"/>
      <c r="H976" s="199"/>
      <c r="I976" s="215"/>
      <c r="J976" s="131"/>
    </row>
    <row r="977" spans="1:10">
      <c r="A977" s="204">
        <v>9</v>
      </c>
      <c r="B977" s="204" t="s">
        <v>1354</v>
      </c>
      <c r="C977" s="192"/>
      <c r="D977" s="214" t="s">
        <v>1355</v>
      </c>
      <c r="E977" s="198"/>
      <c r="F977" s="198"/>
      <c r="G977" s="205"/>
      <c r="H977" s="199"/>
      <c r="I977" s="216"/>
      <c r="J977" s="131"/>
    </row>
    <row r="978" spans="1:10">
      <c r="A978" s="204"/>
      <c r="B978" s="204"/>
      <c r="C978" s="198"/>
      <c r="D978" s="150"/>
      <c r="E978" s="198"/>
      <c r="F978" s="204"/>
      <c r="G978" s="207"/>
      <c r="H978" s="199"/>
      <c r="I978" s="215"/>
      <c r="J978" s="131"/>
    </row>
    <row r="979" spans="1:10" ht="24">
      <c r="A979" s="277">
        <v>9.1</v>
      </c>
      <c r="B979" s="204" t="s">
        <v>1268</v>
      </c>
      <c r="C979" s="198"/>
      <c r="D979" s="150" t="s">
        <v>835</v>
      </c>
      <c r="E979" s="198"/>
      <c r="F979" s="204" t="s">
        <v>163</v>
      </c>
      <c r="G979" s="207"/>
      <c r="H979" s="199"/>
      <c r="I979" s="215"/>
      <c r="J979" s="131"/>
    </row>
    <row r="980" spans="1:10">
      <c r="A980" s="278"/>
      <c r="B980" s="204"/>
      <c r="C980" s="198" t="s">
        <v>781</v>
      </c>
      <c r="D980" s="202" t="s">
        <v>93</v>
      </c>
      <c r="E980" s="198" t="s">
        <v>798</v>
      </c>
      <c r="F980" s="198" t="s">
        <v>14</v>
      </c>
      <c r="G980" s="205"/>
      <c r="H980" s="199"/>
      <c r="I980" s="216"/>
      <c r="J980" s="131"/>
    </row>
    <row r="981" spans="1:10">
      <c r="A981" s="278"/>
      <c r="B981" s="204"/>
      <c r="C981" s="198" t="s">
        <v>783</v>
      </c>
      <c r="D981" s="202" t="s">
        <v>1669</v>
      </c>
      <c r="E981" s="198" t="s">
        <v>797</v>
      </c>
      <c r="F981" s="198" t="s">
        <v>1380</v>
      </c>
      <c r="G981" s="205"/>
      <c r="H981" s="199"/>
      <c r="I981" s="216"/>
      <c r="J981" s="131"/>
    </row>
    <row r="982" spans="1:10">
      <c r="A982" s="278"/>
      <c r="B982" s="204"/>
      <c r="C982" s="198" t="s">
        <v>803</v>
      </c>
      <c r="D982" s="202" t="s">
        <v>896</v>
      </c>
      <c r="E982" s="198" t="s">
        <v>798</v>
      </c>
      <c r="F982" s="198" t="s">
        <v>248</v>
      </c>
      <c r="G982" s="195"/>
      <c r="H982" s="209"/>
      <c r="I982" s="216"/>
      <c r="J982" s="131"/>
    </row>
    <row r="983" spans="1:10">
      <c r="A983" s="278"/>
      <c r="B983" s="204"/>
      <c r="C983" s="192" t="s">
        <v>435</v>
      </c>
      <c r="D983" s="202" t="s">
        <v>436</v>
      </c>
      <c r="E983" s="198" t="s">
        <v>797</v>
      </c>
      <c r="F983" s="198" t="s">
        <v>124</v>
      </c>
      <c r="G983" s="205"/>
      <c r="H983" s="199"/>
      <c r="I983" s="216"/>
      <c r="J983" s="131"/>
    </row>
    <row r="984" spans="1:10">
      <c r="A984" s="278"/>
      <c r="B984" s="204"/>
      <c r="C984" s="198" t="s">
        <v>447</v>
      </c>
      <c r="D984" s="202" t="s">
        <v>205</v>
      </c>
      <c r="E984" s="198" t="s">
        <v>798</v>
      </c>
      <c r="F984" s="198" t="s">
        <v>124</v>
      </c>
      <c r="G984" s="205"/>
      <c r="H984" s="199"/>
      <c r="I984" s="216"/>
      <c r="J984" s="131"/>
    </row>
    <row r="985" spans="1:10" ht="24">
      <c r="A985" s="279"/>
      <c r="B985" s="204"/>
      <c r="C985" s="198" t="s">
        <v>443</v>
      </c>
      <c r="D985" s="202" t="s">
        <v>1373</v>
      </c>
      <c r="E985" s="198" t="s">
        <v>797</v>
      </c>
      <c r="F985" s="198" t="s">
        <v>444</v>
      </c>
      <c r="G985" s="205"/>
      <c r="H985" s="199"/>
      <c r="I985" s="216"/>
      <c r="J985" s="131"/>
    </row>
    <row r="986" spans="1:10">
      <c r="A986" s="204"/>
      <c r="B986" s="204"/>
      <c r="C986" s="198"/>
      <c r="D986" s="150"/>
      <c r="E986" s="198"/>
      <c r="F986" s="204"/>
      <c r="G986" s="207"/>
      <c r="H986" s="199"/>
      <c r="I986" s="215"/>
      <c r="J986" s="131"/>
    </row>
    <row r="987" spans="1:10">
      <c r="A987" s="277">
        <v>9.1999999999999993</v>
      </c>
      <c r="B987" s="204" t="s">
        <v>1269</v>
      </c>
      <c r="C987" s="198"/>
      <c r="D987" s="150" t="s">
        <v>1421</v>
      </c>
      <c r="E987" s="198"/>
      <c r="F987" s="204" t="s">
        <v>4</v>
      </c>
      <c r="G987" s="207"/>
      <c r="H987" s="199"/>
      <c r="I987" s="215"/>
      <c r="J987" s="131"/>
    </row>
    <row r="988" spans="1:10">
      <c r="A988" s="278"/>
      <c r="B988" s="213"/>
      <c r="C988" s="198" t="s">
        <v>784</v>
      </c>
      <c r="D988" s="202" t="s">
        <v>23</v>
      </c>
      <c r="E988" s="198" t="s">
        <v>798</v>
      </c>
      <c r="F988" s="198" t="s">
        <v>14</v>
      </c>
      <c r="G988" s="205"/>
      <c r="H988" s="199"/>
      <c r="I988" s="216"/>
      <c r="J988" s="131"/>
    </row>
    <row r="989" spans="1:10">
      <c r="A989" s="278"/>
      <c r="B989" s="213"/>
      <c r="C989" s="198" t="s">
        <v>803</v>
      </c>
      <c r="D989" s="202" t="s">
        <v>896</v>
      </c>
      <c r="E989" s="198" t="s">
        <v>798</v>
      </c>
      <c r="F989" s="198" t="s">
        <v>248</v>
      </c>
      <c r="G989" s="195"/>
      <c r="H989" s="209"/>
      <c r="I989" s="216"/>
      <c r="J989" s="131"/>
    </row>
    <row r="990" spans="1:10">
      <c r="A990" s="278"/>
      <c r="B990" s="213"/>
      <c r="C990" s="192" t="s">
        <v>992</v>
      </c>
      <c r="D990" s="202" t="s">
        <v>291</v>
      </c>
      <c r="E990" s="198" t="s">
        <v>798</v>
      </c>
      <c r="F990" s="198" t="s">
        <v>163</v>
      </c>
      <c r="G990" s="205"/>
      <c r="H990" s="199"/>
      <c r="I990" s="216"/>
      <c r="J990" s="131"/>
    </row>
    <row r="991" spans="1:10">
      <c r="A991" s="278"/>
      <c r="B991" s="213"/>
      <c r="C991" s="192" t="s">
        <v>986</v>
      </c>
      <c r="D991" s="202" t="s">
        <v>736</v>
      </c>
      <c r="E991" s="198" t="s">
        <v>798</v>
      </c>
      <c r="F991" s="198" t="s">
        <v>4</v>
      </c>
      <c r="G991" s="205"/>
      <c r="H991" s="199"/>
      <c r="I991" s="216"/>
      <c r="J991" s="131"/>
    </row>
    <row r="992" spans="1:10">
      <c r="A992" s="278"/>
      <c r="B992" s="213"/>
      <c r="C992" s="192" t="s">
        <v>988</v>
      </c>
      <c r="D992" s="202" t="s">
        <v>738</v>
      </c>
      <c r="E992" s="198" t="s">
        <v>798</v>
      </c>
      <c r="F992" s="198" t="s">
        <v>4</v>
      </c>
      <c r="G992" s="205"/>
      <c r="H992" s="199"/>
      <c r="I992" s="216"/>
      <c r="J992" s="131"/>
    </row>
    <row r="993" spans="1:10">
      <c r="A993" s="278"/>
      <c r="B993" s="213"/>
      <c r="C993" s="192" t="s">
        <v>987</v>
      </c>
      <c r="D993" s="202" t="s">
        <v>737</v>
      </c>
      <c r="E993" s="198" t="s">
        <v>798</v>
      </c>
      <c r="F993" s="198" t="s">
        <v>4</v>
      </c>
      <c r="G993" s="205"/>
      <c r="H993" s="199"/>
      <c r="I993" s="216"/>
      <c r="J993" s="131"/>
    </row>
    <row r="994" spans="1:10">
      <c r="A994" s="278"/>
      <c r="B994" s="213"/>
      <c r="C994" s="192" t="s">
        <v>379</v>
      </c>
      <c r="D994" s="202" t="s">
        <v>132</v>
      </c>
      <c r="E994" s="198" t="s">
        <v>798</v>
      </c>
      <c r="F994" s="198" t="s">
        <v>4</v>
      </c>
      <c r="G994" s="205"/>
      <c r="H994" s="199"/>
      <c r="I994" s="216"/>
      <c r="J994" s="131"/>
    </row>
    <row r="995" spans="1:10">
      <c r="A995" s="278"/>
      <c r="B995" s="213"/>
      <c r="C995" s="192" t="s">
        <v>917</v>
      </c>
      <c r="D995" s="202" t="s">
        <v>240</v>
      </c>
      <c r="E995" s="198" t="s">
        <v>798</v>
      </c>
      <c r="F995" s="198" t="s">
        <v>4</v>
      </c>
      <c r="G995" s="205"/>
      <c r="H995" s="199"/>
      <c r="I995" s="216"/>
      <c r="J995" s="131"/>
    </row>
    <row r="996" spans="1:10">
      <c r="A996" s="278"/>
      <c r="B996" s="213"/>
      <c r="C996" s="192" t="s">
        <v>918</v>
      </c>
      <c r="D996" s="202" t="s">
        <v>241</v>
      </c>
      <c r="E996" s="198" t="s">
        <v>798</v>
      </c>
      <c r="F996" s="198" t="s">
        <v>4</v>
      </c>
      <c r="G996" s="205"/>
      <c r="H996" s="199"/>
      <c r="I996" s="216"/>
      <c r="J996" s="131"/>
    </row>
    <row r="997" spans="1:10">
      <c r="A997" s="278"/>
      <c r="B997" s="213"/>
      <c r="C997" s="198"/>
      <c r="D997" s="150" t="s">
        <v>815</v>
      </c>
      <c r="E997" s="198"/>
      <c r="F997" s="204" t="s">
        <v>163</v>
      </c>
      <c r="G997" s="207"/>
      <c r="H997" s="199"/>
      <c r="I997" s="215"/>
      <c r="J997" s="131"/>
    </row>
    <row r="998" spans="1:10">
      <c r="A998" s="278"/>
      <c r="B998" s="213"/>
      <c r="C998" s="198" t="s">
        <v>781</v>
      </c>
      <c r="D998" s="202" t="s">
        <v>93</v>
      </c>
      <c r="E998" s="198" t="s">
        <v>798</v>
      </c>
      <c r="F998" s="198" t="s">
        <v>14</v>
      </c>
      <c r="G998" s="205"/>
      <c r="H998" s="199"/>
      <c r="I998" s="216"/>
      <c r="J998" s="131"/>
    </row>
    <row r="999" spans="1:10">
      <c r="A999" s="278"/>
      <c r="B999" s="213"/>
      <c r="C999" s="198" t="s">
        <v>803</v>
      </c>
      <c r="D999" s="202" t="s">
        <v>896</v>
      </c>
      <c r="E999" s="198" t="s">
        <v>798</v>
      </c>
      <c r="F999" s="198" t="s">
        <v>248</v>
      </c>
      <c r="G999" s="195"/>
      <c r="H999" s="209"/>
      <c r="I999" s="216"/>
      <c r="J999" s="131"/>
    </row>
    <row r="1000" spans="1:10">
      <c r="A1000" s="278"/>
      <c r="B1000" s="213"/>
      <c r="C1000" s="198" t="s">
        <v>441</v>
      </c>
      <c r="D1000" s="202" t="s">
        <v>442</v>
      </c>
      <c r="E1000" s="198" t="s">
        <v>798</v>
      </c>
      <c r="F1000" s="198" t="s">
        <v>124</v>
      </c>
      <c r="G1000" s="205"/>
      <c r="H1000" s="199"/>
      <c r="I1000" s="216"/>
      <c r="J1000" s="131"/>
    </row>
    <row r="1001" spans="1:10">
      <c r="A1001" s="278"/>
      <c r="B1001" s="213"/>
      <c r="C1001" s="198" t="s">
        <v>420</v>
      </c>
      <c r="D1001" s="202" t="s">
        <v>97</v>
      </c>
      <c r="E1001" s="198" t="s">
        <v>798</v>
      </c>
      <c r="F1001" s="198" t="s">
        <v>124</v>
      </c>
      <c r="G1001" s="205"/>
      <c r="H1001" s="199"/>
      <c r="I1001" s="216"/>
      <c r="J1001" s="131"/>
    </row>
    <row r="1002" spans="1:10">
      <c r="A1002" s="278"/>
      <c r="B1002" s="213"/>
      <c r="C1002" s="198" t="s">
        <v>447</v>
      </c>
      <c r="D1002" s="202" t="s">
        <v>205</v>
      </c>
      <c r="E1002" s="198" t="s">
        <v>798</v>
      </c>
      <c r="F1002" s="198" t="s">
        <v>124</v>
      </c>
      <c r="G1002" s="205"/>
      <c r="H1002" s="199"/>
      <c r="I1002" s="216"/>
      <c r="J1002" s="131"/>
    </row>
    <row r="1003" spans="1:10" ht="24">
      <c r="A1003" s="278"/>
      <c r="B1003" s="213"/>
      <c r="C1003" s="198" t="s">
        <v>443</v>
      </c>
      <c r="D1003" s="202" t="s">
        <v>1373</v>
      </c>
      <c r="E1003" s="198" t="s">
        <v>797</v>
      </c>
      <c r="F1003" s="198" t="s">
        <v>444</v>
      </c>
      <c r="G1003" s="205"/>
      <c r="H1003" s="199"/>
      <c r="I1003" s="216"/>
      <c r="J1003" s="131"/>
    </row>
    <row r="1004" spans="1:10">
      <c r="A1004" s="278"/>
      <c r="B1004" s="204"/>
      <c r="C1004" s="198"/>
      <c r="D1004" s="150" t="s">
        <v>816</v>
      </c>
      <c r="E1004" s="198"/>
      <c r="F1004" s="193" t="s">
        <v>163</v>
      </c>
      <c r="G1004" s="207"/>
      <c r="H1004" s="199"/>
      <c r="I1004" s="215"/>
      <c r="J1004" s="131"/>
    </row>
    <row r="1005" spans="1:10">
      <c r="A1005" s="278"/>
      <c r="B1005" s="204"/>
      <c r="C1005" s="198" t="s">
        <v>780</v>
      </c>
      <c r="D1005" s="202" t="s">
        <v>13</v>
      </c>
      <c r="E1005" s="198" t="s">
        <v>798</v>
      </c>
      <c r="F1005" s="198" t="s">
        <v>14</v>
      </c>
      <c r="G1005" s="205"/>
      <c r="H1005" s="199"/>
      <c r="I1005" s="216"/>
      <c r="J1005" s="131"/>
    </row>
    <row r="1006" spans="1:10">
      <c r="A1006" s="278"/>
      <c r="B1006" s="204"/>
      <c r="C1006" s="198" t="s">
        <v>803</v>
      </c>
      <c r="D1006" s="202" t="s">
        <v>896</v>
      </c>
      <c r="E1006" s="198" t="s">
        <v>798</v>
      </c>
      <c r="F1006" s="198" t="s">
        <v>248</v>
      </c>
      <c r="G1006" s="195"/>
      <c r="H1006" s="209"/>
      <c r="I1006" s="216"/>
      <c r="J1006" s="131"/>
    </row>
    <row r="1007" spans="1:10">
      <c r="A1007" s="278"/>
      <c r="B1007" s="204"/>
      <c r="C1007" s="198" t="s">
        <v>458</v>
      </c>
      <c r="D1007" s="202" t="s">
        <v>128</v>
      </c>
      <c r="E1007" s="198" t="s">
        <v>798</v>
      </c>
      <c r="F1007" s="198" t="s">
        <v>8</v>
      </c>
      <c r="G1007" s="205"/>
      <c r="H1007" s="199"/>
      <c r="I1007" s="216"/>
      <c r="J1007" s="131"/>
    </row>
    <row r="1008" spans="1:10">
      <c r="A1008" s="279"/>
      <c r="B1008" s="204"/>
      <c r="C1008" s="198" t="s">
        <v>445</v>
      </c>
      <c r="D1008" s="202" t="s">
        <v>446</v>
      </c>
      <c r="E1008" s="198" t="s">
        <v>798</v>
      </c>
      <c r="F1008" s="198" t="s">
        <v>15</v>
      </c>
      <c r="G1008" s="205"/>
      <c r="H1008" s="209"/>
      <c r="I1008" s="216"/>
      <c r="J1008" s="131"/>
    </row>
    <row r="1009" spans="1:10">
      <c r="A1009" s="204"/>
      <c r="B1009" s="204"/>
      <c r="C1009" s="198"/>
      <c r="D1009" s="150"/>
      <c r="E1009" s="198"/>
      <c r="F1009" s="204"/>
      <c r="G1009" s="207"/>
      <c r="H1009" s="199"/>
      <c r="I1009" s="215"/>
      <c r="J1009" s="131"/>
    </row>
    <row r="1010" spans="1:10">
      <c r="A1010" s="277">
        <v>9.3000000000000007</v>
      </c>
      <c r="B1010" s="204" t="s">
        <v>1270</v>
      </c>
      <c r="C1010" s="198"/>
      <c r="D1010" s="150" t="s">
        <v>836</v>
      </c>
      <c r="E1010" s="198"/>
      <c r="F1010" s="204" t="s">
        <v>4</v>
      </c>
      <c r="G1010" s="207"/>
      <c r="H1010" s="199"/>
      <c r="I1010" s="215"/>
      <c r="J1010" s="131"/>
    </row>
    <row r="1011" spans="1:10">
      <c r="A1011" s="278"/>
      <c r="B1011" s="204"/>
      <c r="C1011" s="198" t="s">
        <v>784</v>
      </c>
      <c r="D1011" s="202" t="s">
        <v>23</v>
      </c>
      <c r="E1011" s="198" t="s">
        <v>798</v>
      </c>
      <c r="F1011" s="198" t="s">
        <v>14</v>
      </c>
      <c r="G1011" s="205"/>
      <c r="H1011" s="199"/>
      <c r="I1011" s="216"/>
      <c r="J1011" s="131"/>
    </row>
    <row r="1012" spans="1:10">
      <c r="A1012" s="278"/>
      <c r="B1012" s="204"/>
      <c r="C1012" s="198" t="s">
        <v>803</v>
      </c>
      <c r="D1012" s="202" t="s">
        <v>896</v>
      </c>
      <c r="E1012" s="198" t="s">
        <v>798</v>
      </c>
      <c r="F1012" s="198" t="s">
        <v>248</v>
      </c>
      <c r="G1012" s="195"/>
      <c r="H1012" s="209"/>
      <c r="I1012" s="216"/>
      <c r="J1012" s="131"/>
    </row>
    <row r="1013" spans="1:10">
      <c r="A1013" s="278"/>
      <c r="B1013" s="204"/>
      <c r="C1013" s="192" t="s">
        <v>992</v>
      </c>
      <c r="D1013" s="202" t="s">
        <v>291</v>
      </c>
      <c r="E1013" s="198" t="s">
        <v>798</v>
      </c>
      <c r="F1013" s="198" t="s">
        <v>163</v>
      </c>
      <c r="G1013" s="205"/>
      <c r="H1013" s="199"/>
      <c r="I1013" s="216"/>
      <c r="J1013" s="131"/>
    </row>
    <row r="1014" spans="1:10">
      <c r="A1014" s="278"/>
      <c r="B1014" s="204"/>
      <c r="C1014" s="192" t="s">
        <v>986</v>
      </c>
      <c r="D1014" s="202" t="s">
        <v>736</v>
      </c>
      <c r="E1014" s="198" t="s">
        <v>798</v>
      </c>
      <c r="F1014" s="198" t="s">
        <v>4</v>
      </c>
      <c r="G1014" s="205"/>
      <c r="H1014" s="199"/>
      <c r="I1014" s="216"/>
      <c r="J1014" s="131"/>
    </row>
    <row r="1015" spans="1:10">
      <c r="A1015" s="278"/>
      <c r="B1015" s="204"/>
      <c r="C1015" s="192" t="s">
        <v>988</v>
      </c>
      <c r="D1015" s="202" t="s">
        <v>738</v>
      </c>
      <c r="E1015" s="198" t="s">
        <v>798</v>
      </c>
      <c r="F1015" s="198" t="s">
        <v>4</v>
      </c>
      <c r="G1015" s="205"/>
      <c r="H1015" s="199"/>
      <c r="I1015" s="216"/>
      <c r="J1015" s="131"/>
    </row>
    <row r="1016" spans="1:10">
      <c r="A1016" s="278"/>
      <c r="B1016" s="204"/>
      <c r="C1016" s="192" t="s">
        <v>987</v>
      </c>
      <c r="D1016" s="202" t="s">
        <v>737</v>
      </c>
      <c r="E1016" s="198" t="s">
        <v>798</v>
      </c>
      <c r="F1016" s="198" t="s">
        <v>4</v>
      </c>
      <c r="G1016" s="205"/>
      <c r="H1016" s="199"/>
      <c r="I1016" s="216"/>
      <c r="J1016" s="131"/>
    </row>
    <row r="1017" spans="1:10">
      <c r="A1017" s="278"/>
      <c r="B1017" s="204"/>
      <c r="C1017" s="192" t="s">
        <v>379</v>
      </c>
      <c r="D1017" s="202" t="s">
        <v>132</v>
      </c>
      <c r="E1017" s="198" t="s">
        <v>798</v>
      </c>
      <c r="F1017" s="198" t="s">
        <v>4</v>
      </c>
      <c r="G1017" s="205"/>
      <c r="H1017" s="199"/>
      <c r="I1017" s="216"/>
      <c r="J1017" s="131"/>
    </row>
    <row r="1018" spans="1:10">
      <c r="A1018" s="278"/>
      <c r="B1018" s="204"/>
      <c r="C1018" s="192" t="s">
        <v>917</v>
      </c>
      <c r="D1018" s="202" t="s">
        <v>240</v>
      </c>
      <c r="E1018" s="198" t="s">
        <v>798</v>
      </c>
      <c r="F1018" s="198" t="s">
        <v>4</v>
      </c>
      <c r="G1018" s="205"/>
      <c r="H1018" s="199"/>
      <c r="I1018" s="216"/>
      <c r="J1018" s="131"/>
    </row>
    <row r="1019" spans="1:10">
      <c r="A1019" s="278"/>
      <c r="B1019" s="204"/>
      <c r="C1019" s="192" t="s">
        <v>918</v>
      </c>
      <c r="D1019" s="202" t="s">
        <v>241</v>
      </c>
      <c r="E1019" s="198" t="s">
        <v>798</v>
      </c>
      <c r="F1019" s="198" t="s">
        <v>4</v>
      </c>
      <c r="G1019" s="205"/>
      <c r="H1019" s="199"/>
      <c r="I1019" s="216"/>
      <c r="J1019" s="131"/>
    </row>
    <row r="1020" spans="1:10">
      <c r="A1020" s="278"/>
      <c r="B1020" s="204"/>
      <c r="C1020" s="198"/>
      <c r="D1020" s="150" t="s">
        <v>815</v>
      </c>
      <c r="E1020" s="198"/>
      <c r="F1020" s="204" t="s">
        <v>163</v>
      </c>
      <c r="G1020" s="207"/>
      <c r="H1020" s="199"/>
      <c r="I1020" s="215"/>
      <c r="J1020" s="131"/>
    </row>
    <row r="1021" spans="1:10">
      <c r="A1021" s="278"/>
      <c r="B1021" s="204"/>
      <c r="C1021" s="198" t="s">
        <v>781</v>
      </c>
      <c r="D1021" s="202" t="s">
        <v>93</v>
      </c>
      <c r="E1021" s="198" t="s">
        <v>798</v>
      </c>
      <c r="F1021" s="198" t="s">
        <v>14</v>
      </c>
      <c r="G1021" s="205"/>
      <c r="H1021" s="199"/>
      <c r="I1021" s="216"/>
      <c r="J1021" s="131"/>
    </row>
    <row r="1022" spans="1:10">
      <c r="A1022" s="278"/>
      <c r="B1022" s="204"/>
      <c r="C1022" s="198" t="s">
        <v>803</v>
      </c>
      <c r="D1022" s="202" t="s">
        <v>896</v>
      </c>
      <c r="E1022" s="198" t="s">
        <v>798</v>
      </c>
      <c r="F1022" s="198" t="s">
        <v>248</v>
      </c>
      <c r="G1022" s="195"/>
      <c r="H1022" s="209"/>
      <c r="I1022" s="216"/>
      <c r="J1022" s="131"/>
    </row>
    <row r="1023" spans="1:10">
      <c r="A1023" s="278"/>
      <c r="B1023" s="204"/>
      <c r="C1023" s="198" t="s">
        <v>441</v>
      </c>
      <c r="D1023" s="202" t="s">
        <v>442</v>
      </c>
      <c r="E1023" s="198" t="s">
        <v>798</v>
      </c>
      <c r="F1023" s="198" t="s">
        <v>124</v>
      </c>
      <c r="G1023" s="205"/>
      <c r="H1023" s="199"/>
      <c r="I1023" s="216"/>
      <c r="J1023" s="131"/>
    </row>
    <row r="1024" spans="1:10">
      <c r="A1024" s="278"/>
      <c r="B1024" s="204"/>
      <c r="C1024" s="198" t="s">
        <v>420</v>
      </c>
      <c r="D1024" s="202" t="s">
        <v>97</v>
      </c>
      <c r="E1024" s="198" t="s">
        <v>798</v>
      </c>
      <c r="F1024" s="198" t="s">
        <v>124</v>
      </c>
      <c r="G1024" s="205"/>
      <c r="H1024" s="199"/>
      <c r="I1024" s="216"/>
      <c r="J1024" s="131"/>
    </row>
    <row r="1025" spans="1:10">
      <c r="A1025" s="278"/>
      <c r="B1025" s="204"/>
      <c r="C1025" s="198" t="s">
        <v>447</v>
      </c>
      <c r="D1025" s="202" t="s">
        <v>205</v>
      </c>
      <c r="E1025" s="198" t="s">
        <v>798</v>
      </c>
      <c r="F1025" s="198" t="s">
        <v>124</v>
      </c>
      <c r="G1025" s="205"/>
      <c r="H1025" s="199"/>
      <c r="I1025" s="216"/>
      <c r="J1025" s="131"/>
    </row>
    <row r="1026" spans="1:10" ht="24">
      <c r="A1026" s="278"/>
      <c r="B1026" s="204"/>
      <c r="C1026" s="198" t="s">
        <v>443</v>
      </c>
      <c r="D1026" s="202" t="s">
        <v>1373</v>
      </c>
      <c r="E1026" s="198" t="s">
        <v>797</v>
      </c>
      <c r="F1026" s="198" t="s">
        <v>444</v>
      </c>
      <c r="G1026" s="205"/>
      <c r="H1026" s="199"/>
      <c r="I1026" s="216"/>
      <c r="J1026" s="131"/>
    </row>
    <row r="1027" spans="1:10">
      <c r="A1027" s="278"/>
      <c r="B1027" s="204"/>
      <c r="C1027" s="198"/>
      <c r="D1027" s="150" t="s">
        <v>816</v>
      </c>
      <c r="E1027" s="198"/>
      <c r="F1027" s="193" t="s">
        <v>163</v>
      </c>
      <c r="G1027" s="207"/>
      <c r="H1027" s="199"/>
      <c r="I1027" s="215"/>
      <c r="J1027" s="131"/>
    </row>
    <row r="1028" spans="1:10">
      <c r="A1028" s="278"/>
      <c r="B1028" s="204"/>
      <c r="C1028" s="198" t="s">
        <v>780</v>
      </c>
      <c r="D1028" s="202" t="s">
        <v>13</v>
      </c>
      <c r="E1028" s="198" t="s">
        <v>798</v>
      </c>
      <c r="F1028" s="198" t="s">
        <v>14</v>
      </c>
      <c r="G1028" s="205"/>
      <c r="H1028" s="199"/>
      <c r="I1028" s="216"/>
      <c r="J1028" s="131"/>
    </row>
    <row r="1029" spans="1:10">
      <c r="A1029" s="278"/>
      <c r="B1029" s="204"/>
      <c r="C1029" s="198" t="s">
        <v>803</v>
      </c>
      <c r="D1029" s="202" t="s">
        <v>896</v>
      </c>
      <c r="E1029" s="198" t="s">
        <v>798</v>
      </c>
      <c r="F1029" s="198" t="s">
        <v>248</v>
      </c>
      <c r="G1029" s="195"/>
      <c r="H1029" s="209"/>
      <c r="I1029" s="216"/>
      <c r="J1029" s="131"/>
    </row>
    <row r="1030" spans="1:10">
      <c r="A1030" s="278"/>
      <c r="B1030" s="204"/>
      <c r="C1030" s="198" t="s">
        <v>458</v>
      </c>
      <c r="D1030" s="202" t="s">
        <v>128</v>
      </c>
      <c r="E1030" s="198" t="s">
        <v>798</v>
      </c>
      <c r="F1030" s="198" t="s">
        <v>8</v>
      </c>
      <c r="G1030" s="205"/>
      <c r="H1030" s="199"/>
      <c r="I1030" s="216"/>
      <c r="J1030" s="131"/>
    </row>
    <row r="1031" spans="1:10">
      <c r="A1031" s="279"/>
      <c r="B1031" s="204"/>
      <c r="C1031" s="198" t="s">
        <v>445</v>
      </c>
      <c r="D1031" s="202" t="s">
        <v>446</v>
      </c>
      <c r="E1031" s="198" t="s">
        <v>798</v>
      </c>
      <c r="F1031" s="198" t="s">
        <v>15</v>
      </c>
      <c r="G1031" s="205"/>
      <c r="H1031" s="209"/>
      <c r="I1031" s="216"/>
      <c r="J1031" s="131"/>
    </row>
    <row r="1032" spans="1:10">
      <c r="A1032" s="204"/>
      <c r="B1032" s="204"/>
      <c r="C1032" s="198"/>
      <c r="D1032" s="150"/>
      <c r="E1032" s="198"/>
      <c r="F1032" s="204"/>
      <c r="G1032" s="207"/>
      <c r="H1032" s="199"/>
      <c r="I1032" s="215"/>
      <c r="J1032" s="131"/>
    </row>
    <row r="1033" spans="1:10" ht="36">
      <c r="A1033" s="277">
        <v>9.4</v>
      </c>
      <c r="B1033" s="204" t="s">
        <v>1271</v>
      </c>
      <c r="C1033" s="198"/>
      <c r="D1033" s="150" t="s">
        <v>837</v>
      </c>
      <c r="E1033" s="198"/>
      <c r="F1033" s="204" t="s">
        <v>163</v>
      </c>
      <c r="G1033" s="207"/>
      <c r="H1033" s="199"/>
      <c r="I1033" s="215"/>
      <c r="J1033" s="131"/>
    </row>
    <row r="1034" spans="1:10">
      <c r="A1034" s="278"/>
      <c r="B1034" s="204"/>
      <c r="C1034" s="198" t="s">
        <v>784</v>
      </c>
      <c r="D1034" s="202" t="s">
        <v>23</v>
      </c>
      <c r="E1034" s="198" t="s">
        <v>798</v>
      </c>
      <c r="F1034" s="198" t="s">
        <v>14</v>
      </c>
      <c r="G1034" s="205"/>
      <c r="H1034" s="199"/>
      <c r="I1034" s="216"/>
      <c r="J1034" s="131"/>
    </row>
    <row r="1035" spans="1:10">
      <c r="A1035" s="278"/>
      <c r="B1035" s="204"/>
      <c r="C1035" s="198" t="s">
        <v>783</v>
      </c>
      <c r="D1035" s="202" t="s">
        <v>1669</v>
      </c>
      <c r="E1035" s="198" t="s">
        <v>797</v>
      </c>
      <c r="F1035" s="198" t="s">
        <v>1380</v>
      </c>
      <c r="G1035" s="205"/>
      <c r="H1035" s="199"/>
      <c r="I1035" s="216"/>
      <c r="J1035" s="131"/>
    </row>
    <row r="1036" spans="1:10">
      <c r="A1036" s="278"/>
      <c r="B1036" s="213"/>
      <c r="C1036" s="198" t="s">
        <v>803</v>
      </c>
      <c r="D1036" s="202" t="s">
        <v>896</v>
      </c>
      <c r="E1036" s="198" t="s">
        <v>798</v>
      </c>
      <c r="F1036" s="198" t="s">
        <v>248</v>
      </c>
      <c r="G1036" s="195"/>
      <c r="H1036" s="209"/>
      <c r="I1036" s="216"/>
      <c r="J1036" s="131"/>
    </row>
    <row r="1037" spans="1:10">
      <c r="A1037" s="278"/>
      <c r="B1037" s="213"/>
      <c r="C1037" s="192" t="s">
        <v>992</v>
      </c>
      <c r="D1037" s="202" t="s">
        <v>291</v>
      </c>
      <c r="E1037" s="198" t="s">
        <v>798</v>
      </c>
      <c r="F1037" s="198" t="s">
        <v>163</v>
      </c>
      <c r="G1037" s="205"/>
      <c r="H1037" s="199"/>
      <c r="I1037" s="216"/>
      <c r="J1037" s="131"/>
    </row>
    <row r="1038" spans="1:10">
      <c r="A1038" s="278"/>
      <c r="B1038" s="213"/>
      <c r="C1038" s="192" t="s">
        <v>994</v>
      </c>
      <c r="D1038" s="202" t="s">
        <v>753</v>
      </c>
      <c r="E1038" s="198" t="s">
        <v>798</v>
      </c>
      <c r="F1038" s="198" t="s">
        <v>4</v>
      </c>
      <c r="G1038" s="205"/>
      <c r="H1038" s="199"/>
      <c r="I1038" s="216"/>
      <c r="J1038" s="131"/>
    </row>
    <row r="1039" spans="1:10">
      <c r="A1039" s="278"/>
      <c r="B1039" s="213"/>
      <c r="C1039" s="192" t="s">
        <v>379</v>
      </c>
      <c r="D1039" s="202" t="s">
        <v>132</v>
      </c>
      <c r="E1039" s="198" t="s">
        <v>798</v>
      </c>
      <c r="F1039" s="198" t="s">
        <v>4</v>
      </c>
      <c r="G1039" s="205"/>
      <c r="H1039" s="199"/>
      <c r="I1039" s="216"/>
      <c r="J1039" s="131"/>
    </row>
    <row r="1040" spans="1:10">
      <c r="A1040" s="278"/>
      <c r="B1040" s="213"/>
      <c r="C1040" s="198" t="s">
        <v>325</v>
      </c>
      <c r="D1040" s="202" t="s">
        <v>326</v>
      </c>
      <c r="E1040" s="198" t="s">
        <v>798</v>
      </c>
      <c r="F1040" s="198" t="s">
        <v>4</v>
      </c>
      <c r="G1040" s="205"/>
      <c r="H1040" s="199"/>
      <c r="I1040" s="216"/>
      <c r="J1040" s="131"/>
    </row>
    <row r="1041" spans="1:10">
      <c r="A1041" s="278"/>
      <c r="B1041" s="213"/>
      <c r="C1041" s="192" t="s">
        <v>917</v>
      </c>
      <c r="D1041" s="202" t="s">
        <v>240</v>
      </c>
      <c r="E1041" s="198" t="s">
        <v>798</v>
      </c>
      <c r="F1041" s="198" t="s">
        <v>4</v>
      </c>
      <c r="G1041" s="205"/>
      <c r="H1041" s="199"/>
      <c r="I1041" s="216"/>
      <c r="J1041" s="131"/>
    </row>
    <row r="1042" spans="1:10">
      <c r="A1042" s="278"/>
      <c r="B1042" s="213"/>
      <c r="C1042" s="192" t="s">
        <v>918</v>
      </c>
      <c r="D1042" s="202" t="s">
        <v>241</v>
      </c>
      <c r="E1042" s="198" t="s">
        <v>798</v>
      </c>
      <c r="F1042" s="198" t="s">
        <v>4</v>
      </c>
      <c r="G1042" s="205"/>
      <c r="H1042" s="199"/>
      <c r="I1042" s="216"/>
      <c r="J1042" s="131"/>
    </row>
    <row r="1043" spans="1:10">
      <c r="A1043" s="278"/>
      <c r="B1043" s="213"/>
      <c r="C1043" s="198"/>
      <c r="D1043" s="150" t="s">
        <v>838</v>
      </c>
      <c r="E1043" s="198"/>
      <c r="F1043" s="204" t="s">
        <v>163</v>
      </c>
      <c r="G1043" s="207"/>
      <c r="H1043" s="199"/>
      <c r="I1043" s="215"/>
      <c r="J1043" s="131"/>
    </row>
    <row r="1044" spans="1:10">
      <c r="A1044" s="278"/>
      <c r="B1044" s="213"/>
      <c r="C1044" s="198" t="s">
        <v>781</v>
      </c>
      <c r="D1044" s="202" t="s">
        <v>93</v>
      </c>
      <c r="E1044" s="198" t="s">
        <v>798</v>
      </c>
      <c r="F1044" s="198" t="s">
        <v>14</v>
      </c>
      <c r="G1044" s="205"/>
      <c r="H1044" s="199"/>
      <c r="I1044" s="216"/>
      <c r="J1044" s="131"/>
    </row>
    <row r="1045" spans="1:10">
      <c r="A1045" s="278"/>
      <c r="B1045" s="213"/>
      <c r="C1045" s="198" t="s">
        <v>803</v>
      </c>
      <c r="D1045" s="202" t="s">
        <v>896</v>
      </c>
      <c r="E1045" s="198" t="s">
        <v>798</v>
      </c>
      <c r="F1045" s="198" t="s">
        <v>248</v>
      </c>
      <c r="G1045" s="195"/>
      <c r="H1045" s="209"/>
      <c r="I1045" s="216"/>
      <c r="J1045" s="131"/>
    </row>
    <row r="1046" spans="1:10">
      <c r="A1046" s="278"/>
      <c r="B1046" s="213"/>
      <c r="C1046" s="198" t="s">
        <v>441</v>
      </c>
      <c r="D1046" s="202" t="s">
        <v>442</v>
      </c>
      <c r="E1046" s="198" t="s">
        <v>798</v>
      </c>
      <c r="F1046" s="198" t="s">
        <v>124</v>
      </c>
      <c r="G1046" s="205"/>
      <c r="H1046" s="199"/>
      <c r="I1046" s="216"/>
      <c r="J1046" s="131"/>
    </row>
    <row r="1047" spans="1:10">
      <c r="A1047" s="278"/>
      <c r="B1047" s="213"/>
      <c r="C1047" s="198" t="s">
        <v>420</v>
      </c>
      <c r="D1047" s="202" t="s">
        <v>97</v>
      </c>
      <c r="E1047" s="198" t="s">
        <v>798</v>
      </c>
      <c r="F1047" s="198" t="s">
        <v>124</v>
      </c>
      <c r="G1047" s="205"/>
      <c r="H1047" s="199"/>
      <c r="I1047" s="216"/>
      <c r="J1047" s="131"/>
    </row>
    <row r="1048" spans="1:10">
      <c r="A1048" s="278"/>
      <c r="B1048" s="213"/>
      <c r="C1048" s="198" t="s">
        <v>447</v>
      </c>
      <c r="D1048" s="202" t="s">
        <v>205</v>
      </c>
      <c r="E1048" s="198" t="s">
        <v>798</v>
      </c>
      <c r="F1048" s="198" t="s">
        <v>124</v>
      </c>
      <c r="G1048" s="205"/>
      <c r="H1048" s="199"/>
      <c r="I1048" s="216"/>
      <c r="J1048" s="131"/>
    </row>
    <row r="1049" spans="1:10" ht="24">
      <c r="A1049" s="278"/>
      <c r="B1049" s="213"/>
      <c r="C1049" s="198" t="s">
        <v>443</v>
      </c>
      <c r="D1049" s="202" t="s">
        <v>1373</v>
      </c>
      <c r="E1049" s="198" t="s">
        <v>797</v>
      </c>
      <c r="F1049" s="198" t="s">
        <v>444</v>
      </c>
      <c r="G1049" s="205"/>
      <c r="H1049" s="199"/>
      <c r="I1049" s="216"/>
      <c r="J1049" s="131"/>
    </row>
    <row r="1050" spans="1:10">
      <c r="A1050" s="278"/>
      <c r="B1050" s="213"/>
      <c r="C1050" s="198"/>
      <c r="D1050" s="150" t="s">
        <v>839</v>
      </c>
      <c r="E1050" s="198"/>
      <c r="F1050" s="204" t="s">
        <v>163</v>
      </c>
      <c r="G1050" s="207"/>
      <c r="H1050" s="199"/>
      <c r="I1050" s="215"/>
      <c r="J1050" s="131"/>
    </row>
    <row r="1051" spans="1:10">
      <c r="A1051" s="278"/>
      <c r="B1051" s="213"/>
      <c r="C1051" s="198" t="s">
        <v>781</v>
      </c>
      <c r="D1051" s="202" t="s">
        <v>93</v>
      </c>
      <c r="E1051" s="198" t="s">
        <v>798</v>
      </c>
      <c r="F1051" s="198" t="s">
        <v>14</v>
      </c>
      <c r="G1051" s="205"/>
      <c r="H1051" s="199"/>
      <c r="I1051" s="216"/>
      <c r="J1051" s="131"/>
    </row>
    <row r="1052" spans="1:10">
      <c r="A1052" s="278"/>
      <c r="B1052" s="204"/>
      <c r="C1052" s="198" t="s">
        <v>803</v>
      </c>
      <c r="D1052" s="202" t="s">
        <v>896</v>
      </c>
      <c r="E1052" s="198" t="s">
        <v>798</v>
      </c>
      <c r="F1052" s="198" t="s">
        <v>248</v>
      </c>
      <c r="G1052" s="195"/>
      <c r="H1052" s="209"/>
      <c r="I1052" s="216"/>
      <c r="J1052" s="131"/>
    </row>
    <row r="1053" spans="1:10">
      <c r="A1053" s="278"/>
      <c r="B1053" s="204"/>
      <c r="C1053" s="198" t="s">
        <v>458</v>
      </c>
      <c r="D1053" s="202" t="s">
        <v>128</v>
      </c>
      <c r="E1053" s="198" t="s">
        <v>798</v>
      </c>
      <c r="F1053" s="198" t="s">
        <v>8</v>
      </c>
      <c r="G1053" s="205"/>
      <c r="H1053" s="199"/>
      <c r="I1053" s="216"/>
      <c r="J1053" s="131"/>
    </row>
    <row r="1054" spans="1:10">
      <c r="A1054" s="279"/>
      <c r="B1054" s="204"/>
      <c r="C1054" s="198" t="s">
        <v>445</v>
      </c>
      <c r="D1054" s="202" t="s">
        <v>446</v>
      </c>
      <c r="E1054" s="198" t="s">
        <v>798</v>
      </c>
      <c r="F1054" s="198" t="s">
        <v>15</v>
      </c>
      <c r="G1054" s="205"/>
      <c r="H1054" s="209"/>
      <c r="I1054" s="216"/>
      <c r="J1054" s="131"/>
    </row>
    <row r="1055" spans="1:10">
      <c r="A1055" s="204"/>
      <c r="B1055" s="204"/>
      <c r="C1055" s="198"/>
      <c r="D1055" s="150"/>
      <c r="E1055" s="198"/>
      <c r="F1055" s="204"/>
      <c r="G1055" s="207"/>
      <c r="H1055" s="199"/>
      <c r="I1055" s="215"/>
      <c r="J1055" s="131"/>
    </row>
    <row r="1056" spans="1:10">
      <c r="A1056" s="277">
        <v>9.5</v>
      </c>
      <c r="B1056" s="204" t="s">
        <v>1272</v>
      </c>
      <c r="C1056" s="198"/>
      <c r="D1056" s="150" t="s">
        <v>1422</v>
      </c>
      <c r="E1056" s="198"/>
      <c r="F1056" s="204" t="s">
        <v>163</v>
      </c>
      <c r="G1056" s="207"/>
      <c r="H1056" s="199"/>
      <c r="I1056" s="215"/>
      <c r="J1056" s="131"/>
    </row>
    <row r="1057" spans="1:10">
      <c r="A1057" s="278"/>
      <c r="B1057" s="204"/>
      <c r="C1057" s="198" t="s">
        <v>785</v>
      </c>
      <c r="D1057" s="202" t="s">
        <v>232</v>
      </c>
      <c r="E1057" s="198" t="s">
        <v>798</v>
      </c>
      <c r="F1057" s="198" t="s">
        <v>14</v>
      </c>
      <c r="G1057" s="205"/>
      <c r="H1057" s="199"/>
      <c r="I1057" s="216"/>
      <c r="J1057" s="131"/>
    </row>
    <row r="1058" spans="1:10">
      <c r="A1058" s="278"/>
      <c r="B1058" s="204"/>
      <c r="C1058" s="198" t="s">
        <v>803</v>
      </c>
      <c r="D1058" s="202" t="s">
        <v>896</v>
      </c>
      <c r="E1058" s="198" t="s">
        <v>798</v>
      </c>
      <c r="F1058" s="198" t="s">
        <v>248</v>
      </c>
      <c r="G1058" s="195"/>
      <c r="H1058" s="209"/>
      <c r="I1058" s="216"/>
      <c r="J1058" s="131"/>
    </row>
    <row r="1059" spans="1:10">
      <c r="A1059" s="278"/>
      <c r="B1059" s="204"/>
      <c r="C1059" s="192" t="s">
        <v>433</v>
      </c>
      <c r="D1059" s="202" t="s">
        <v>434</v>
      </c>
      <c r="E1059" s="198" t="s">
        <v>798</v>
      </c>
      <c r="F1059" s="198" t="s">
        <v>124</v>
      </c>
      <c r="G1059" s="205"/>
      <c r="H1059" s="199"/>
      <c r="I1059" s="216"/>
      <c r="J1059" s="131"/>
    </row>
    <row r="1060" spans="1:10">
      <c r="A1060" s="278"/>
      <c r="B1060" s="204"/>
      <c r="C1060" s="192" t="s">
        <v>992</v>
      </c>
      <c r="D1060" s="202" t="s">
        <v>291</v>
      </c>
      <c r="E1060" s="198" t="s">
        <v>798</v>
      </c>
      <c r="F1060" s="198" t="s">
        <v>163</v>
      </c>
      <c r="G1060" s="205"/>
      <c r="H1060" s="199"/>
      <c r="I1060" s="216"/>
      <c r="J1060" s="131"/>
    </row>
    <row r="1061" spans="1:10">
      <c r="A1061" s="278"/>
      <c r="B1061" s="204"/>
      <c r="C1061" s="192" t="s">
        <v>987</v>
      </c>
      <c r="D1061" s="202" t="s">
        <v>737</v>
      </c>
      <c r="E1061" s="198" t="s">
        <v>798</v>
      </c>
      <c r="F1061" s="198" t="s">
        <v>4</v>
      </c>
      <c r="G1061" s="205"/>
      <c r="H1061" s="199"/>
      <c r="I1061" s="216"/>
      <c r="J1061" s="131"/>
    </row>
    <row r="1062" spans="1:10">
      <c r="A1062" s="278"/>
      <c r="B1062" s="204"/>
      <c r="C1062" s="192" t="s">
        <v>988</v>
      </c>
      <c r="D1062" s="202" t="s">
        <v>738</v>
      </c>
      <c r="E1062" s="198" t="s">
        <v>798</v>
      </c>
      <c r="F1062" s="198" t="s">
        <v>4</v>
      </c>
      <c r="G1062" s="205"/>
      <c r="H1062" s="199"/>
      <c r="I1062" s="216"/>
      <c r="J1062" s="131"/>
    </row>
    <row r="1063" spans="1:10">
      <c r="A1063" s="278"/>
      <c r="B1063" s="204"/>
      <c r="C1063" s="198" t="s">
        <v>445</v>
      </c>
      <c r="D1063" s="202" t="s">
        <v>446</v>
      </c>
      <c r="E1063" s="198" t="s">
        <v>798</v>
      </c>
      <c r="F1063" s="198" t="s">
        <v>15</v>
      </c>
      <c r="G1063" s="205"/>
      <c r="H1063" s="209"/>
      <c r="I1063" s="216"/>
      <c r="J1063" s="131"/>
    </row>
    <row r="1064" spans="1:10">
      <c r="A1064" s="278"/>
      <c r="B1064" s="204"/>
      <c r="C1064" s="198"/>
      <c r="D1064" s="150" t="s">
        <v>815</v>
      </c>
      <c r="E1064" s="198"/>
      <c r="F1064" s="204" t="s">
        <v>163</v>
      </c>
      <c r="G1064" s="207"/>
      <c r="H1064" s="199"/>
      <c r="I1064" s="216"/>
      <c r="J1064" s="131"/>
    </row>
    <row r="1065" spans="1:10">
      <c r="A1065" s="278"/>
      <c r="B1065" s="204"/>
      <c r="C1065" s="198" t="s">
        <v>781</v>
      </c>
      <c r="D1065" s="202" t="s">
        <v>93</v>
      </c>
      <c r="E1065" s="198" t="s">
        <v>798</v>
      </c>
      <c r="F1065" s="198" t="s">
        <v>14</v>
      </c>
      <c r="G1065" s="205"/>
      <c r="H1065" s="199"/>
      <c r="I1065" s="216"/>
      <c r="J1065" s="131"/>
    </row>
    <row r="1066" spans="1:10">
      <c r="A1066" s="278"/>
      <c r="B1066" s="204"/>
      <c r="C1066" s="198" t="s">
        <v>803</v>
      </c>
      <c r="D1066" s="202" t="s">
        <v>896</v>
      </c>
      <c r="E1066" s="198" t="s">
        <v>798</v>
      </c>
      <c r="F1066" s="198" t="s">
        <v>248</v>
      </c>
      <c r="G1066" s="195"/>
      <c r="H1066" s="209"/>
      <c r="I1066" s="216"/>
      <c r="J1066" s="131"/>
    </row>
    <row r="1067" spans="1:10">
      <c r="A1067" s="278"/>
      <c r="B1067" s="204"/>
      <c r="C1067" s="198" t="s">
        <v>441</v>
      </c>
      <c r="D1067" s="202" t="s">
        <v>442</v>
      </c>
      <c r="E1067" s="198" t="s">
        <v>798</v>
      </c>
      <c r="F1067" s="198" t="s">
        <v>124</v>
      </c>
      <c r="G1067" s="205"/>
      <c r="H1067" s="199"/>
      <c r="I1067" s="216"/>
      <c r="J1067" s="131"/>
    </row>
    <row r="1068" spans="1:10">
      <c r="A1068" s="278"/>
      <c r="B1068" s="204"/>
      <c r="C1068" s="198" t="s">
        <v>420</v>
      </c>
      <c r="D1068" s="202" t="s">
        <v>97</v>
      </c>
      <c r="E1068" s="198" t="s">
        <v>798</v>
      </c>
      <c r="F1068" s="198" t="s">
        <v>124</v>
      </c>
      <c r="G1068" s="205"/>
      <c r="H1068" s="199"/>
      <c r="I1068" s="216"/>
      <c r="J1068" s="131"/>
    </row>
    <row r="1069" spans="1:10">
      <c r="A1069" s="278"/>
      <c r="B1069" s="204"/>
      <c r="C1069" s="198" t="s">
        <v>447</v>
      </c>
      <c r="D1069" s="202" t="s">
        <v>205</v>
      </c>
      <c r="E1069" s="198" t="s">
        <v>798</v>
      </c>
      <c r="F1069" s="198" t="s">
        <v>124</v>
      </c>
      <c r="G1069" s="205"/>
      <c r="H1069" s="199"/>
      <c r="I1069" s="216"/>
      <c r="J1069" s="131"/>
    </row>
    <row r="1070" spans="1:10" ht="24">
      <c r="A1070" s="278"/>
      <c r="B1070" s="204"/>
      <c r="C1070" s="198" t="s">
        <v>443</v>
      </c>
      <c r="D1070" s="202" t="s">
        <v>1373</v>
      </c>
      <c r="E1070" s="198" t="s">
        <v>797</v>
      </c>
      <c r="F1070" s="198" t="s">
        <v>444</v>
      </c>
      <c r="G1070" s="205"/>
      <c r="H1070" s="199"/>
      <c r="I1070" s="216"/>
      <c r="J1070" s="131"/>
    </row>
    <row r="1071" spans="1:10">
      <c r="A1071" s="278"/>
      <c r="B1071" s="204"/>
      <c r="C1071" s="198"/>
      <c r="D1071" s="150" t="s">
        <v>816</v>
      </c>
      <c r="E1071" s="198"/>
      <c r="F1071" s="193" t="s">
        <v>163</v>
      </c>
      <c r="G1071" s="207"/>
      <c r="H1071" s="199"/>
      <c r="I1071" s="216"/>
      <c r="J1071" s="131"/>
    </row>
    <row r="1072" spans="1:10">
      <c r="A1072" s="278"/>
      <c r="B1072" s="204"/>
      <c r="C1072" s="198" t="s">
        <v>780</v>
      </c>
      <c r="D1072" s="202" t="s">
        <v>13</v>
      </c>
      <c r="E1072" s="198" t="s">
        <v>798</v>
      </c>
      <c r="F1072" s="198" t="s">
        <v>14</v>
      </c>
      <c r="G1072" s="205"/>
      <c r="H1072" s="199"/>
      <c r="I1072" s="216"/>
      <c r="J1072" s="131"/>
    </row>
    <row r="1073" spans="1:10">
      <c r="A1073" s="278"/>
      <c r="B1073" s="204"/>
      <c r="C1073" s="198" t="s">
        <v>803</v>
      </c>
      <c r="D1073" s="202" t="s">
        <v>896</v>
      </c>
      <c r="E1073" s="198" t="s">
        <v>798</v>
      </c>
      <c r="F1073" s="198" t="s">
        <v>248</v>
      </c>
      <c r="G1073" s="195"/>
      <c r="H1073" s="209"/>
      <c r="I1073" s="216"/>
      <c r="J1073" s="131"/>
    </row>
    <row r="1074" spans="1:10">
      <c r="A1074" s="278"/>
      <c r="B1074" s="204"/>
      <c r="C1074" s="198" t="s">
        <v>458</v>
      </c>
      <c r="D1074" s="202" t="s">
        <v>128</v>
      </c>
      <c r="E1074" s="198" t="s">
        <v>798</v>
      </c>
      <c r="F1074" s="198" t="s">
        <v>8</v>
      </c>
      <c r="G1074" s="205"/>
      <c r="H1074" s="199"/>
      <c r="I1074" s="216"/>
      <c r="J1074" s="131"/>
    </row>
    <row r="1075" spans="1:10">
      <c r="A1075" s="279"/>
      <c r="B1075" s="204"/>
      <c r="C1075" s="198" t="s">
        <v>445</v>
      </c>
      <c r="D1075" s="202" t="s">
        <v>446</v>
      </c>
      <c r="E1075" s="198" t="s">
        <v>798</v>
      </c>
      <c r="F1075" s="198" t="s">
        <v>15</v>
      </c>
      <c r="G1075" s="205"/>
      <c r="H1075" s="209"/>
      <c r="I1075" s="216"/>
      <c r="J1075" s="131"/>
    </row>
    <row r="1076" spans="1:10">
      <c r="A1076" s="204"/>
      <c r="B1076" s="204"/>
      <c r="C1076" s="198"/>
      <c r="D1076" s="202"/>
      <c r="E1076" s="198"/>
      <c r="F1076" s="198"/>
      <c r="G1076" s="205"/>
      <c r="H1076" s="209"/>
      <c r="I1076" s="216"/>
      <c r="J1076" s="131"/>
    </row>
    <row r="1077" spans="1:10">
      <c r="A1077" s="277">
        <v>9.6</v>
      </c>
      <c r="B1077" s="204" t="s">
        <v>1273</v>
      </c>
      <c r="C1077" s="198"/>
      <c r="D1077" s="150" t="s">
        <v>148</v>
      </c>
      <c r="E1077" s="198"/>
      <c r="F1077" s="204" t="s">
        <v>163</v>
      </c>
      <c r="G1077" s="207"/>
      <c r="H1077" s="199"/>
      <c r="I1077" s="215"/>
      <c r="J1077" s="131"/>
    </row>
    <row r="1078" spans="1:10">
      <c r="A1078" s="278"/>
      <c r="B1078" s="204"/>
      <c r="C1078" s="198" t="s">
        <v>781</v>
      </c>
      <c r="D1078" s="202" t="s">
        <v>93</v>
      </c>
      <c r="E1078" s="198" t="s">
        <v>798</v>
      </c>
      <c r="F1078" s="198" t="s">
        <v>14</v>
      </c>
      <c r="G1078" s="205"/>
      <c r="H1078" s="199"/>
      <c r="I1078" s="216"/>
      <c r="J1078" s="131"/>
    </row>
    <row r="1079" spans="1:10">
      <c r="A1079" s="278"/>
      <c r="B1079" s="204"/>
      <c r="C1079" s="198" t="s">
        <v>783</v>
      </c>
      <c r="D1079" s="202" t="s">
        <v>1669</v>
      </c>
      <c r="E1079" s="198" t="s">
        <v>797</v>
      </c>
      <c r="F1079" s="198" t="s">
        <v>1380</v>
      </c>
      <c r="G1079" s="205"/>
      <c r="H1079" s="199"/>
      <c r="I1079" s="216"/>
      <c r="J1079" s="131"/>
    </row>
    <row r="1080" spans="1:10">
      <c r="A1080" s="278"/>
      <c r="B1080" s="204"/>
      <c r="C1080" s="198" t="s">
        <v>803</v>
      </c>
      <c r="D1080" s="202" t="s">
        <v>896</v>
      </c>
      <c r="E1080" s="198" t="s">
        <v>798</v>
      </c>
      <c r="F1080" s="198" t="s">
        <v>248</v>
      </c>
      <c r="G1080" s="195"/>
      <c r="H1080" s="209"/>
      <c r="I1080" s="216"/>
      <c r="J1080" s="131"/>
    </row>
    <row r="1081" spans="1:10">
      <c r="A1081" s="278"/>
      <c r="B1081" s="204"/>
      <c r="C1081" s="192" t="s">
        <v>431</v>
      </c>
      <c r="D1081" s="202" t="s">
        <v>432</v>
      </c>
      <c r="E1081" s="198" t="s">
        <v>797</v>
      </c>
      <c r="F1081" s="198" t="s">
        <v>124</v>
      </c>
      <c r="G1081" s="205"/>
      <c r="H1081" s="199"/>
      <c r="I1081" s="216"/>
      <c r="J1081" s="131"/>
    </row>
    <row r="1082" spans="1:10">
      <c r="A1082" s="278"/>
      <c r="B1082" s="204"/>
      <c r="C1082" s="198" t="s">
        <v>447</v>
      </c>
      <c r="D1082" s="202" t="s">
        <v>205</v>
      </c>
      <c r="E1082" s="198" t="s">
        <v>798</v>
      </c>
      <c r="F1082" s="198" t="s">
        <v>124</v>
      </c>
      <c r="G1082" s="205"/>
      <c r="H1082" s="199"/>
      <c r="I1082" s="216"/>
      <c r="J1082" s="131"/>
    </row>
    <row r="1083" spans="1:10" ht="24">
      <c r="A1083" s="279"/>
      <c r="B1083" s="204"/>
      <c r="C1083" s="198" t="s">
        <v>443</v>
      </c>
      <c r="D1083" s="202" t="s">
        <v>1373</v>
      </c>
      <c r="E1083" s="198" t="s">
        <v>797</v>
      </c>
      <c r="F1083" s="198" t="s">
        <v>444</v>
      </c>
      <c r="G1083" s="205"/>
      <c r="H1083" s="199"/>
      <c r="I1083" s="216"/>
      <c r="J1083" s="131"/>
    </row>
    <row r="1084" spans="1:10">
      <c r="A1084" s="204"/>
      <c r="B1084" s="204"/>
      <c r="C1084" s="198"/>
      <c r="D1084" s="150"/>
      <c r="E1084" s="198"/>
      <c r="F1084" s="204"/>
      <c r="G1084" s="207"/>
      <c r="H1084" s="199"/>
      <c r="I1084" s="215"/>
      <c r="J1084" s="131"/>
    </row>
    <row r="1085" spans="1:10">
      <c r="A1085" s="277">
        <v>9.6999999999999993</v>
      </c>
      <c r="B1085" s="204" t="s">
        <v>1274</v>
      </c>
      <c r="C1085" s="198"/>
      <c r="D1085" s="150" t="s">
        <v>1308</v>
      </c>
      <c r="E1085" s="198"/>
      <c r="F1085" s="204" t="s">
        <v>4</v>
      </c>
      <c r="G1085" s="207"/>
      <c r="H1085" s="199"/>
      <c r="I1085" s="215"/>
      <c r="J1085" s="131"/>
    </row>
    <row r="1086" spans="1:10">
      <c r="A1086" s="278"/>
      <c r="B1086" s="204"/>
      <c r="C1086" s="198" t="s">
        <v>784</v>
      </c>
      <c r="D1086" s="202" t="s">
        <v>23</v>
      </c>
      <c r="E1086" s="198" t="s">
        <v>798</v>
      </c>
      <c r="F1086" s="198" t="s">
        <v>14</v>
      </c>
      <c r="G1086" s="205"/>
      <c r="H1086" s="199"/>
      <c r="I1086" s="216"/>
      <c r="J1086" s="131"/>
    </row>
    <row r="1087" spans="1:10">
      <c r="A1087" s="278"/>
      <c r="B1087" s="204"/>
      <c r="C1087" s="198" t="s">
        <v>803</v>
      </c>
      <c r="D1087" s="202" t="s">
        <v>896</v>
      </c>
      <c r="E1087" s="198" t="s">
        <v>798</v>
      </c>
      <c r="F1087" s="198" t="s">
        <v>248</v>
      </c>
      <c r="G1087" s="195"/>
      <c r="H1087" s="209"/>
      <c r="I1087" s="216"/>
      <c r="J1087" s="131"/>
    </row>
    <row r="1088" spans="1:10">
      <c r="A1088" s="278"/>
      <c r="B1088" s="213"/>
      <c r="C1088" s="192" t="s">
        <v>923</v>
      </c>
      <c r="D1088" s="202" t="s">
        <v>703</v>
      </c>
      <c r="E1088" s="198" t="s">
        <v>798</v>
      </c>
      <c r="F1088" s="198" t="s">
        <v>4</v>
      </c>
      <c r="G1088" s="205"/>
      <c r="H1088" s="199"/>
      <c r="I1088" s="216"/>
      <c r="J1088" s="131"/>
    </row>
    <row r="1089" spans="1:10">
      <c r="A1089" s="278"/>
      <c r="B1089" s="213"/>
      <c r="C1089" s="192" t="s">
        <v>924</v>
      </c>
      <c r="D1089" s="202" t="s">
        <v>704</v>
      </c>
      <c r="E1089" s="198" t="s">
        <v>798</v>
      </c>
      <c r="F1089" s="198" t="s">
        <v>4</v>
      </c>
      <c r="G1089" s="205"/>
      <c r="H1089" s="199"/>
      <c r="I1089" s="216"/>
      <c r="J1089" s="131"/>
    </row>
    <row r="1090" spans="1:10">
      <c r="A1090" s="278"/>
      <c r="B1090" s="213"/>
      <c r="C1090" s="192" t="s">
        <v>993</v>
      </c>
      <c r="D1090" s="202" t="s">
        <v>752</v>
      </c>
      <c r="E1090" s="198" t="s">
        <v>798</v>
      </c>
      <c r="F1090" s="198" t="s">
        <v>4</v>
      </c>
      <c r="G1090" s="205"/>
      <c r="H1090" s="199"/>
      <c r="I1090" s="216"/>
      <c r="J1090" s="131"/>
    </row>
    <row r="1091" spans="1:10">
      <c r="A1091" s="278"/>
      <c r="B1091" s="213"/>
      <c r="C1091" s="192" t="s">
        <v>996</v>
      </c>
      <c r="D1091" s="202" t="s">
        <v>755</v>
      </c>
      <c r="E1091" s="198" t="s">
        <v>798</v>
      </c>
      <c r="F1091" s="198" t="s">
        <v>4</v>
      </c>
      <c r="G1091" s="205"/>
      <c r="H1091" s="199"/>
      <c r="I1091" s="216"/>
      <c r="J1091" s="131"/>
    </row>
    <row r="1092" spans="1:10">
      <c r="A1092" s="278"/>
      <c r="B1092" s="213"/>
      <c r="C1092" s="192" t="s">
        <v>919</v>
      </c>
      <c r="D1092" s="202" t="s">
        <v>705</v>
      </c>
      <c r="E1092" s="198" t="s">
        <v>798</v>
      </c>
      <c r="F1092" s="198" t="s">
        <v>4</v>
      </c>
      <c r="G1092" s="205"/>
      <c r="H1092" s="199"/>
      <c r="I1092" s="216"/>
      <c r="J1092" s="131"/>
    </row>
    <row r="1093" spans="1:10">
      <c r="A1093" s="278"/>
      <c r="B1093" s="213"/>
      <c r="C1093" s="198" t="s">
        <v>313</v>
      </c>
      <c r="D1093" s="202" t="s">
        <v>314</v>
      </c>
      <c r="E1093" s="198" t="s">
        <v>798</v>
      </c>
      <c r="F1093" s="198" t="s">
        <v>4</v>
      </c>
      <c r="G1093" s="205"/>
      <c r="H1093" s="199"/>
      <c r="I1093" s="216"/>
      <c r="J1093" s="131"/>
    </row>
    <row r="1094" spans="1:10">
      <c r="A1094" s="278"/>
      <c r="B1094" s="213"/>
      <c r="C1094" s="198"/>
      <c r="D1094" s="150" t="s">
        <v>840</v>
      </c>
      <c r="E1094" s="198"/>
      <c r="F1094" s="204" t="s">
        <v>163</v>
      </c>
      <c r="G1094" s="207"/>
      <c r="H1094" s="199"/>
      <c r="I1094" s="216"/>
      <c r="J1094" s="131"/>
    </row>
    <row r="1095" spans="1:10">
      <c r="A1095" s="278"/>
      <c r="B1095" s="213"/>
      <c r="C1095" s="198" t="s">
        <v>782</v>
      </c>
      <c r="D1095" s="202" t="s">
        <v>125</v>
      </c>
      <c r="E1095" s="198" t="s">
        <v>798</v>
      </c>
      <c r="F1095" s="198" t="s">
        <v>14</v>
      </c>
      <c r="G1095" s="205"/>
      <c r="H1095" s="199"/>
      <c r="I1095" s="216"/>
      <c r="J1095" s="131"/>
    </row>
    <row r="1096" spans="1:10">
      <c r="A1096" s="278"/>
      <c r="B1096" s="213"/>
      <c r="C1096" s="198" t="s">
        <v>803</v>
      </c>
      <c r="D1096" s="202" t="s">
        <v>896</v>
      </c>
      <c r="E1096" s="198" t="s">
        <v>798</v>
      </c>
      <c r="F1096" s="198" t="s">
        <v>248</v>
      </c>
      <c r="G1096" s="195"/>
      <c r="H1096" s="209"/>
      <c r="I1096" s="216"/>
      <c r="J1096" s="131"/>
    </row>
    <row r="1097" spans="1:10">
      <c r="A1097" s="278"/>
      <c r="B1097" s="213"/>
      <c r="C1097" s="198" t="s">
        <v>441</v>
      </c>
      <c r="D1097" s="202" t="s">
        <v>442</v>
      </c>
      <c r="E1097" s="198" t="s">
        <v>798</v>
      </c>
      <c r="F1097" s="198" t="s">
        <v>124</v>
      </c>
      <c r="G1097" s="205"/>
      <c r="H1097" s="199"/>
      <c r="I1097" s="216"/>
      <c r="J1097" s="131"/>
    </row>
    <row r="1098" spans="1:10">
      <c r="A1098" s="278"/>
      <c r="B1098" s="213"/>
      <c r="C1098" s="198" t="s">
        <v>420</v>
      </c>
      <c r="D1098" s="202" t="s">
        <v>97</v>
      </c>
      <c r="E1098" s="198" t="s">
        <v>798</v>
      </c>
      <c r="F1098" s="198" t="s">
        <v>124</v>
      </c>
      <c r="G1098" s="205"/>
      <c r="H1098" s="199"/>
      <c r="I1098" s="216"/>
      <c r="J1098" s="131"/>
    </row>
    <row r="1099" spans="1:10">
      <c r="A1099" s="278"/>
      <c r="B1099" s="213"/>
      <c r="C1099" s="198" t="s">
        <v>447</v>
      </c>
      <c r="D1099" s="202" t="s">
        <v>205</v>
      </c>
      <c r="E1099" s="198" t="s">
        <v>798</v>
      </c>
      <c r="F1099" s="198" t="s">
        <v>124</v>
      </c>
      <c r="G1099" s="205"/>
      <c r="H1099" s="199"/>
      <c r="I1099" s="216"/>
      <c r="J1099" s="131"/>
    </row>
    <row r="1100" spans="1:10" ht="24">
      <c r="A1100" s="278"/>
      <c r="B1100" s="213"/>
      <c r="C1100" s="198" t="s">
        <v>443</v>
      </c>
      <c r="D1100" s="202" t="s">
        <v>1373</v>
      </c>
      <c r="E1100" s="198" t="s">
        <v>797</v>
      </c>
      <c r="F1100" s="198" t="s">
        <v>444</v>
      </c>
      <c r="G1100" s="205"/>
      <c r="H1100" s="199"/>
      <c r="I1100" s="216"/>
      <c r="J1100" s="131"/>
    </row>
    <row r="1101" spans="1:10">
      <c r="A1101" s="278"/>
      <c r="B1101" s="213"/>
      <c r="C1101" s="198"/>
      <c r="D1101" s="150" t="s">
        <v>841</v>
      </c>
      <c r="E1101" s="198"/>
      <c r="F1101" s="193" t="s">
        <v>163</v>
      </c>
      <c r="G1101" s="207"/>
      <c r="H1101" s="199"/>
      <c r="I1101" s="216"/>
      <c r="J1101" s="131"/>
    </row>
    <row r="1102" spans="1:10">
      <c r="A1102" s="278"/>
      <c r="B1102" s="213"/>
      <c r="C1102" s="198" t="s">
        <v>780</v>
      </c>
      <c r="D1102" s="202" t="s">
        <v>13</v>
      </c>
      <c r="E1102" s="198" t="s">
        <v>798</v>
      </c>
      <c r="F1102" s="198" t="s">
        <v>14</v>
      </c>
      <c r="G1102" s="205"/>
      <c r="H1102" s="199"/>
      <c r="I1102" s="216"/>
      <c r="J1102" s="131"/>
    </row>
    <row r="1103" spans="1:10">
      <c r="A1103" s="278"/>
      <c r="B1103" s="213"/>
      <c r="C1103" s="198" t="s">
        <v>803</v>
      </c>
      <c r="D1103" s="202" t="s">
        <v>896</v>
      </c>
      <c r="E1103" s="198" t="s">
        <v>798</v>
      </c>
      <c r="F1103" s="198" t="s">
        <v>248</v>
      </c>
      <c r="G1103" s="195"/>
      <c r="H1103" s="209"/>
      <c r="I1103" s="216"/>
      <c r="J1103" s="131"/>
    </row>
    <row r="1104" spans="1:10">
      <c r="A1104" s="278"/>
      <c r="B1104" s="204"/>
      <c r="C1104" s="198" t="s">
        <v>458</v>
      </c>
      <c r="D1104" s="202" t="s">
        <v>128</v>
      </c>
      <c r="E1104" s="198" t="s">
        <v>798</v>
      </c>
      <c r="F1104" s="198" t="s">
        <v>8</v>
      </c>
      <c r="G1104" s="205"/>
      <c r="H1104" s="199"/>
      <c r="I1104" s="216"/>
      <c r="J1104" s="131"/>
    </row>
    <row r="1105" spans="1:10">
      <c r="A1105" s="279"/>
      <c r="B1105" s="204"/>
      <c r="C1105" s="198" t="s">
        <v>445</v>
      </c>
      <c r="D1105" s="202" t="s">
        <v>446</v>
      </c>
      <c r="E1105" s="198" t="s">
        <v>798</v>
      </c>
      <c r="F1105" s="198" t="s">
        <v>15</v>
      </c>
      <c r="G1105" s="205"/>
      <c r="H1105" s="209"/>
      <c r="I1105" s="216"/>
      <c r="J1105" s="131"/>
    </row>
    <row r="1106" spans="1:10">
      <c r="A1106" s="204"/>
      <c r="B1106" s="204"/>
      <c r="C1106" s="198"/>
      <c r="D1106" s="150"/>
      <c r="E1106" s="198"/>
      <c r="F1106" s="204"/>
      <c r="G1106" s="207"/>
      <c r="H1106" s="199"/>
      <c r="I1106" s="215"/>
      <c r="J1106" s="131"/>
    </row>
    <row r="1107" spans="1:10">
      <c r="A1107" s="277">
        <v>9.8000000000000007</v>
      </c>
      <c r="B1107" s="204" t="s">
        <v>1275</v>
      </c>
      <c r="C1107" s="198"/>
      <c r="D1107" s="150" t="s">
        <v>196</v>
      </c>
      <c r="E1107" s="198"/>
      <c r="F1107" s="204" t="s">
        <v>163</v>
      </c>
      <c r="G1107" s="207"/>
      <c r="H1107" s="199"/>
      <c r="I1107" s="215"/>
      <c r="J1107" s="131"/>
    </row>
    <row r="1108" spans="1:10">
      <c r="A1108" s="278"/>
      <c r="B1108" s="204"/>
      <c r="C1108" s="198" t="s">
        <v>786</v>
      </c>
      <c r="D1108" s="202" t="s">
        <v>45</v>
      </c>
      <c r="E1108" s="198" t="s">
        <v>798</v>
      </c>
      <c r="F1108" s="198" t="s">
        <v>14</v>
      </c>
      <c r="G1108" s="205"/>
      <c r="H1108" s="199"/>
      <c r="I1108" s="216"/>
      <c r="J1108" s="131"/>
    </row>
    <row r="1109" spans="1:10">
      <c r="A1109" s="278"/>
      <c r="B1109" s="204"/>
      <c r="C1109" s="198" t="s">
        <v>803</v>
      </c>
      <c r="D1109" s="202" t="s">
        <v>896</v>
      </c>
      <c r="E1109" s="198" t="s">
        <v>798</v>
      </c>
      <c r="F1109" s="198" t="s">
        <v>248</v>
      </c>
      <c r="G1109" s="195"/>
      <c r="H1109" s="209"/>
      <c r="I1109" s="216"/>
      <c r="J1109" s="131"/>
    </row>
    <row r="1110" spans="1:10">
      <c r="A1110" s="278"/>
      <c r="B1110" s="204"/>
      <c r="C1110" s="198" t="s">
        <v>425</v>
      </c>
      <c r="D1110" s="202" t="s">
        <v>98</v>
      </c>
      <c r="E1110" s="198" t="s">
        <v>798</v>
      </c>
      <c r="F1110" s="198" t="s">
        <v>124</v>
      </c>
      <c r="G1110" s="205"/>
      <c r="H1110" s="199"/>
      <c r="I1110" s="216"/>
      <c r="J1110" s="131"/>
    </row>
    <row r="1111" spans="1:10">
      <c r="A1111" s="278"/>
      <c r="B1111" s="204"/>
      <c r="C1111" s="198" t="s">
        <v>536</v>
      </c>
      <c r="D1111" s="202" t="s">
        <v>288</v>
      </c>
      <c r="E1111" s="198" t="s">
        <v>798</v>
      </c>
      <c r="F1111" s="198" t="s">
        <v>140</v>
      </c>
      <c r="G1111" s="205"/>
      <c r="H1111" s="199"/>
      <c r="I1111" s="216"/>
      <c r="J1111" s="131"/>
    </row>
    <row r="1112" spans="1:10">
      <c r="A1112" s="279"/>
      <c r="B1112" s="204"/>
      <c r="C1112" s="198" t="s">
        <v>445</v>
      </c>
      <c r="D1112" s="202" t="s">
        <v>446</v>
      </c>
      <c r="E1112" s="198" t="s">
        <v>798</v>
      </c>
      <c r="F1112" s="198" t="s">
        <v>15</v>
      </c>
      <c r="G1112" s="205"/>
      <c r="H1112" s="209"/>
      <c r="I1112" s="216"/>
      <c r="J1112" s="131"/>
    </row>
    <row r="1113" spans="1:10">
      <c r="A1113" s="204"/>
      <c r="B1113" s="204"/>
      <c r="C1113" s="198"/>
      <c r="D1113" s="150"/>
      <c r="E1113" s="198"/>
      <c r="F1113" s="204"/>
      <c r="G1113" s="207"/>
      <c r="H1113" s="199"/>
      <c r="I1113" s="215"/>
      <c r="J1113" s="131"/>
    </row>
    <row r="1114" spans="1:10" ht="100.5" customHeight="1">
      <c r="A1114" s="287">
        <v>9.9</v>
      </c>
      <c r="B1114" s="204" t="s">
        <v>1276</v>
      </c>
      <c r="C1114" s="198"/>
      <c r="D1114" s="150" t="s">
        <v>842</v>
      </c>
      <c r="E1114" s="198"/>
      <c r="F1114" s="204" t="s">
        <v>4</v>
      </c>
      <c r="G1114" s="207"/>
      <c r="H1114" s="199"/>
      <c r="I1114" s="215"/>
      <c r="J1114" s="131"/>
    </row>
    <row r="1115" spans="1:10">
      <c r="A1115" s="288"/>
      <c r="B1115" s="204"/>
      <c r="C1115" s="198" t="s">
        <v>780</v>
      </c>
      <c r="D1115" s="202" t="s">
        <v>13</v>
      </c>
      <c r="E1115" s="198" t="s">
        <v>798</v>
      </c>
      <c r="F1115" s="198" t="s">
        <v>14</v>
      </c>
      <c r="G1115" s="205"/>
      <c r="H1115" s="199"/>
      <c r="I1115" s="216"/>
      <c r="J1115" s="131"/>
    </row>
    <row r="1116" spans="1:10">
      <c r="A1116" s="288"/>
      <c r="B1116" s="204"/>
      <c r="C1116" s="198" t="s">
        <v>783</v>
      </c>
      <c r="D1116" s="202" t="s">
        <v>1669</v>
      </c>
      <c r="E1116" s="198" t="s">
        <v>797</v>
      </c>
      <c r="F1116" s="198" t="s">
        <v>1380</v>
      </c>
      <c r="G1116" s="205"/>
      <c r="H1116" s="199"/>
      <c r="I1116" s="216"/>
      <c r="J1116" s="131"/>
    </row>
    <row r="1117" spans="1:10">
      <c r="A1117" s="288"/>
      <c r="B1117" s="204"/>
      <c r="C1117" s="198" t="s">
        <v>803</v>
      </c>
      <c r="D1117" s="202" t="s">
        <v>896</v>
      </c>
      <c r="E1117" s="198" t="s">
        <v>798</v>
      </c>
      <c r="F1117" s="198" t="s">
        <v>248</v>
      </c>
      <c r="G1117" s="195"/>
      <c r="H1117" s="209"/>
      <c r="I1117" s="216"/>
      <c r="J1117" s="131"/>
    </row>
    <row r="1118" spans="1:10">
      <c r="A1118" s="288"/>
      <c r="B1118" s="204"/>
      <c r="C1118" s="198" t="s">
        <v>420</v>
      </c>
      <c r="D1118" s="202" t="s">
        <v>97</v>
      </c>
      <c r="E1118" s="198" t="s">
        <v>798</v>
      </c>
      <c r="F1118" s="198" t="s">
        <v>124</v>
      </c>
      <c r="G1118" s="205"/>
      <c r="H1118" s="199"/>
      <c r="I1118" s="216"/>
      <c r="J1118" s="131"/>
    </row>
    <row r="1119" spans="1:10">
      <c r="A1119" s="288"/>
      <c r="B1119" s="204"/>
      <c r="C1119" s="192" t="s">
        <v>990</v>
      </c>
      <c r="D1119" s="202" t="s">
        <v>740</v>
      </c>
      <c r="E1119" s="198" t="s">
        <v>798</v>
      </c>
      <c r="F1119" s="198" t="s">
        <v>4</v>
      </c>
      <c r="G1119" s="205"/>
      <c r="H1119" s="199"/>
      <c r="I1119" s="216"/>
      <c r="J1119" s="131"/>
    </row>
    <row r="1120" spans="1:10">
      <c r="A1120" s="288"/>
      <c r="B1120" s="204"/>
      <c r="C1120" s="198" t="s">
        <v>313</v>
      </c>
      <c r="D1120" s="202" t="s">
        <v>314</v>
      </c>
      <c r="E1120" s="198" t="s">
        <v>798</v>
      </c>
      <c r="F1120" s="198" t="s">
        <v>4</v>
      </c>
      <c r="G1120" s="205"/>
      <c r="H1120" s="199"/>
      <c r="I1120" s="216"/>
      <c r="J1120" s="131"/>
    </row>
    <row r="1121" spans="1:10">
      <c r="A1121" s="288"/>
      <c r="B1121" s="204"/>
      <c r="C1121" s="192" t="s">
        <v>371</v>
      </c>
      <c r="D1121" s="202" t="s">
        <v>375</v>
      </c>
      <c r="E1121" s="198" t="s">
        <v>798</v>
      </c>
      <c r="F1121" s="198" t="s">
        <v>4</v>
      </c>
      <c r="G1121" s="205"/>
      <c r="H1121" s="199"/>
      <c r="I1121" s="216"/>
      <c r="J1121" s="131"/>
    </row>
    <row r="1122" spans="1:10">
      <c r="A1122" s="288"/>
      <c r="B1122" s="204"/>
      <c r="C1122" s="198" t="s">
        <v>455</v>
      </c>
      <c r="D1122" s="202" t="s">
        <v>456</v>
      </c>
      <c r="E1122" s="198" t="s">
        <v>797</v>
      </c>
      <c r="F1122" s="198" t="s">
        <v>3</v>
      </c>
      <c r="G1122" s="205"/>
      <c r="H1122" s="199"/>
      <c r="I1122" s="216"/>
      <c r="J1122" s="131"/>
    </row>
    <row r="1123" spans="1:10">
      <c r="A1123" s="288"/>
      <c r="B1123" s="204"/>
      <c r="C1123" s="198" t="s">
        <v>447</v>
      </c>
      <c r="D1123" s="202" t="s">
        <v>205</v>
      </c>
      <c r="E1123" s="198" t="s">
        <v>798</v>
      </c>
      <c r="F1123" s="198" t="s">
        <v>124</v>
      </c>
      <c r="G1123" s="205"/>
      <c r="H1123" s="199"/>
      <c r="I1123" s="216"/>
      <c r="J1123" s="131"/>
    </row>
    <row r="1124" spans="1:10" ht="24">
      <c r="A1124" s="288"/>
      <c r="B1124" s="204"/>
      <c r="C1124" s="198" t="s">
        <v>443</v>
      </c>
      <c r="D1124" s="202" t="s">
        <v>1373</v>
      </c>
      <c r="E1124" s="198" t="s">
        <v>797</v>
      </c>
      <c r="F1124" s="198" t="s">
        <v>444</v>
      </c>
      <c r="G1124" s="205"/>
      <c r="H1124" s="199"/>
      <c r="I1124" s="216"/>
      <c r="J1124" s="131"/>
    </row>
    <row r="1125" spans="1:10">
      <c r="A1125" s="289"/>
      <c r="B1125" s="204"/>
      <c r="C1125" s="198" t="s">
        <v>445</v>
      </c>
      <c r="D1125" s="202" t="s">
        <v>446</v>
      </c>
      <c r="E1125" s="198" t="s">
        <v>798</v>
      </c>
      <c r="F1125" s="198" t="s">
        <v>15</v>
      </c>
      <c r="G1125" s="205"/>
      <c r="H1125" s="209"/>
      <c r="I1125" s="216"/>
      <c r="J1125" s="131"/>
    </row>
    <row r="1126" spans="1:10">
      <c r="A1126" s="204"/>
      <c r="B1126" s="204"/>
      <c r="C1126" s="198"/>
      <c r="D1126" s="150"/>
      <c r="E1126" s="198"/>
      <c r="F1126" s="204"/>
      <c r="G1126" s="207"/>
      <c r="H1126" s="199"/>
      <c r="I1126" s="215"/>
      <c r="J1126" s="131"/>
    </row>
    <row r="1127" spans="1:10">
      <c r="A1127" s="280">
        <v>9.1</v>
      </c>
      <c r="B1127" s="204" t="s">
        <v>1662</v>
      </c>
      <c r="C1127" s="198"/>
      <c r="D1127" s="150" t="s">
        <v>1492</v>
      </c>
      <c r="E1127" s="204"/>
      <c r="F1127" s="204" t="s">
        <v>4</v>
      </c>
      <c r="G1127" s="207"/>
      <c r="H1127" s="199"/>
      <c r="I1127" s="215"/>
      <c r="J1127" s="131"/>
    </row>
    <row r="1128" spans="1:10">
      <c r="A1128" s="283"/>
      <c r="B1128" s="204"/>
      <c r="C1128" s="198" t="s">
        <v>784</v>
      </c>
      <c r="D1128" s="202" t="s">
        <v>23</v>
      </c>
      <c r="E1128" s="198" t="s">
        <v>798</v>
      </c>
      <c r="F1128" s="198" t="s">
        <v>14</v>
      </c>
      <c r="G1128" s="205"/>
      <c r="H1128" s="199"/>
      <c r="I1128" s="216"/>
      <c r="J1128" s="131"/>
    </row>
    <row r="1129" spans="1:10">
      <c r="A1129" s="283"/>
      <c r="B1129" s="204"/>
      <c r="C1129" s="198" t="s">
        <v>803</v>
      </c>
      <c r="D1129" s="202" t="s">
        <v>896</v>
      </c>
      <c r="E1129" s="198" t="s">
        <v>798</v>
      </c>
      <c r="F1129" s="198" t="s">
        <v>248</v>
      </c>
      <c r="G1129" s="195"/>
      <c r="H1129" s="209"/>
      <c r="I1129" s="216"/>
      <c r="J1129" s="131"/>
    </row>
    <row r="1130" spans="1:10">
      <c r="A1130" s="283"/>
      <c r="B1130" s="204"/>
      <c r="C1130" s="203" t="s">
        <v>992</v>
      </c>
      <c r="D1130" s="202" t="s">
        <v>291</v>
      </c>
      <c r="E1130" s="198" t="s">
        <v>798</v>
      </c>
      <c r="F1130" s="198" t="s">
        <v>163</v>
      </c>
      <c r="G1130" s="205"/>
      <c r="H1130" s="199"/>
      <c r="I1130" s="216"/>
      <c r="J1130" s="131"/>
    </row>
    <row r="1131" spans="1:10">
      <c r="A1131" s="283"/>
      <c r="B1131" s="204"/>
      <c r="C1131" s="203" t="s">
        <v>986</v>
      </c>
      <c r="D1131" s="202" t="s">
        <v>736</v>
      </c>
      <c r="E1131" s="198" t="s">
        <v>798</v>
      </c>
      <c r="F1131" s="198" t="s">
        <v>4</v>
      </c>
      <c r="G1131" s="205"/>
      <c r="H1131" s="199"/>
      <c r="I1131" s="216"/>
      <c r="J1131" s="131"/>
    </row>
    <row r="1132" spans="1:10">
      <c r="A1132" s="283"/>
      <c r="B1132" s="204"/>
      <c r="C1132" s="192" t="s">
        <v>1493</v>
      </c>
      <c r="D1132" s="202" t="s">
        <v>1494</v>
      </c>
      <c r="E1132" s="198" t="s">
        <v>798</v>
      </c>
      <c r="F1132" s="198" t="s">
        <v>4</v>
      </c>
      <c r="G1132" s="205"/>
      <c r="H1132" s="199"/>
      <c r="I1132" s="216"/>
      <c r="J1132" s="131"/>
    </row>
    <row r="1133" spans="1:10">
      <c r="A1133" s="283"/>
      <c r="B1133" s="204"/>
      <c r="C1133" s="192" t="s">
        <v>974</v>
      </c>
      <c r="D1133" s="202" t="s">
        <v>730</v>
      </c>
      <c r="E1133" s="198" t="s">
        <v>798</v>
      </c>
      <c r="F1133" s="198" t="s">
        <v>4</v>
      </c>
      <c r="G1133" s="205"/>
      <c r="H1133" s="199"/>
      <c r="I1133" s="216"/>
      <c r="J1133" s="131"/>
    </row>
    <row r="1134" spans="1:10">
      <c r="A1134" s="283"/>
      <c r="B1134" s="204"/>
      <c r="C1134" s="192" t="s">
        <v>975</v>
      </c>
      <c r="D1134" s="202" t="s">
        <v>731</v>
      </c>
      <c r="E1134" s="198" t="s">
        <v>798</v>
      </c>
      <c r="F1134" s="198" t="s">
        <v>4</v>
      </c>
      <c r="G1134" s="205"/>
      <c r="H1134" s="199"/>
      <c r="I1134" s="216"/>
      <c r="J1134" s="131"/>
    </row>
    <row r="1135" spans="1:10">
      <c r="A1135" s="281"/>
      <c r="B1135" s="204"/>
      <c r="C1135" s="198" t="s">
        <v>445</v>
      </c>
      <c r="D1135" s="202" t="s">
        <v>446</v>
      </c>
      <c r="E1135" s="198" t="s">
        <v>798</v>
      </c>
      <c r="F1135" s="198" t="s">
        <v>15</v>
      </c>
      <c r="G1135" s="205"/>
      <c r="H1135" s="209"/>
      <c r="I1135" s="216"/>
      <c r="J1135" s="131"/>
    </row>
    <row r="1136" spans="1:10">
      <c r="A1136" s="204"/>
      <c r="B1136" s="213"/>
      <c r="C1136" s="198"/>
      <c r="D1136" s="202"/>
      <c r="E1136" s="198"/>
      <c r="F1136" s="198"/>
      <c r="G1136" s="205"/>
      <c r="H1136" s="209"/>
      <c r="I1136" s="216"/>
      <c r="J1136" s="131"/>
    </row>
    <row r="1137" spans="1:10">
      <c r="A1137" s="204">
        <v>10</v>
      </c>
      <c r="B1137" s="204" t="s">
        <v>1141</v>
      </c>
      <c r="C1137" s="198"/>
      <c r="D1137" s="150" t="s">
        <v>5</v>
      </c>
      <c r="E1137" s="198"/>
      <c r="F1137" s="198"/>
      <c r="G1137" s="205"/>
      <c r="H1137" s="199"/>
      <c r="I1137" s="216"/>
      <c r="J1137" s="131"/>
    </row>
    <row r="1138" spans="1:10">
      <c r="A1138" s="204"/>
      <c r="B1138" s="204"/>
      <c r="C1138" s="198"/>
      <c r="D1138" s="150" t="s">
        <v>843</v>
      </c>
      <c r="E1138" s="198"/>
      <c r="F1138" s="198"/>
      <c r="G1138" s="205"/>
      <c r="H1138" s="199"/>
      <c r="I1138" s="216"/>
      <c r="J1138" s="131"/>
    </row>
    <row r="1139" spans="1:10">
      <c r="A1139" s="204"/>
      <c r="B1139" s="204"/>
      <c r="C1139" s="198"/>
      <c r="D1139" s="150"/>
      <c r="E1139" s="198"/>
      <c r="F1139" s="198"/>
      <c r="G1139" s="205"/>
      <c r="H1139" s="199"/>
      <c r="I1139" s="216"/>
      <c r="J1139" s="131"/>
    </row>
    <row r="1140" spans="1:10">
      <c r="A1140" s="277">
        <v>10.1</v>
      </c>
      <c r="B1140" s="204" t="s">
        <v>1142</v>
      </c>
      <c r="C1140" s="198"/>
      <c r="D1140" s="150" t="s">
        <v>844</v>
      </c>
      <c r="E1140" s="198"/>
      <c r="F1140" s="204" t="s">
        <v>4</v>
      </c>
      <c r="G1140" s="207"/>
      <c r="H1140" s="199"/>
      <c r="I1140" s="215"/>
      <c r="J1140" s="131"/>
    </row>
    <row r="1141" spans="1:10">
      <c r="A1141" s="278"/>
      <c r="B1141" s="204"/>
      <c r="C1141" s="198" t="s">
        <v>789</v>
      </c>
      <c r="D1141" s="202" t="s">
        <v>28</v>
      </c>
      <c r="E1141" s="198" t="s">
        <v>798</v>
      </c>
      <c r="F1141" s="198" t="s">
        <v>14</v>
      </c>
      <c r="G1141" s="205"/>
      <c r="H1141" s="199"/>
      <c r="I1141" s="216"/>
      <c r="J1141" s="131"/>
    </row>
    <row r="1142" spans="1:10">
      <c r="A1142" s="278"/>
      <c r="B1142" s="204"/>
      <c r="C1142" s="198" t="s">
        <v>803</v>
      </c>
      <c r="D1142" s="202" t="s">
        <v>896</v>
      </c>
      <c r="E1142" s="198" t="s">
        <v>798</v>
      </c>
      <c r="F1142" s="198" t="s">
        <v>248</v>
      </c>
      <c r="G1142" s="195"/>
      <c r="H1142" s="209"/>
      <c r="I1142" s="216"/>
      <c r="J1142" s="131"/>
    </row>
    <row r="1143" spans="1:10">
      <c r="A1143" s="278"/>
      <c r="B1143" s="204"/>
      <c r="C1143" s="198" t="s">
        <v>447</v>
      </c>
      <c r="D1143" s="202" t="s">
        <v>205</v>
      </c>
      <c r="E1143" s="198" t="s">
        <v>798</v>
      </c>
      <c r="F1143" s="198" t="s">
        <v>124</v>
      </c>
      <c r="G1143" s="205"/>
      <c r="H1143" s="199"/>
      <c r="I1143" s="216"/>
      <c r="J1143" s="131"/>
    </row>
    <row r="1144" spans="1:10" ht="24">
      <c r="A1144" s="279"/>
      <c r="B1144" s="204"/>
      <c r="C1144" s="198" t="s">
        <v>443</v>
      </c>
      <c r="D1144" s="202" t="s">
        <v>1373</v>
      </c>
      <c r="E1144" s="198" t="s">
        <v>797</v>
      </c>
      <c r="F1144" s="198" t="s">
        <v>444</v>
      </c>
      <c r="G1144" s="205"/>
      <c r="H1144" s="199"/>
      <c r="I1144" s="216"/>
      <c r="J1144" s="131"/>
    </row>
    <row r="1145" spans="1:10">
      <c r="A1145" s="204"/>
      <c r="B1145" s="204"/>
      <c r="C1145" s="198"/>
      <c r="D1145" s="202"/>
      <c r="E1145" s="198"/>
      <c r="F1145" s="198"/>
      <c r="G1145" s="205"/>
      <c r="H1145" s="199"/>
      <c r="I1145" s="216"/>
      <c r="J1145" s="131"/>
    </row>
    <row r="1146" spans="1:10">
      <c r="A1146" s="277">
        <v>10.199999999999999</v>
      </c>
      <c r="B1146" s="204" t="s">
        <v>1143</v>
      </c>
      <c r="C1146" s="198"/>
      <c r="D1146" s="150" t="s">
        <v>845</v>
      </c>
      <c r="E1146" s="198"/>
      <c r="F1146" s="204" t="s">
        <v>4</v>
      </c>
      <c r="G1146" s="207"/>
      <c r="H1146" s="199"/>
      <c r="I1146" s="215"/>
      <c r="J1146" s="131"/>
    </row>
    <row r="1147" spans="1:10">
      <c r="A1147" s="278"/>
      <c r="B1147" s="204"/>
      <c r="C1147" s="198" t="s">
        <v>789</v>
      </c>
      <c r="D1147" s="202" t="s">
        <v>28</v>
      </c>
      <c r="E1147" s="198" t="s">
        <v>798</v>
      </c>
      <c r="F1147" s="198" t="s">
        <v>14</v>
      </c>
      <c r="G1147" s="205"/>
      <c r="H1147" s="199"/>
      <c r="I1147" s="216"/>
      <c r="J1147" s="131"/>
    </row>
    <row r="1148" spans="1:10">
      <c r="A1148" s="278"/>
      <c r="B1148" s="204"/>
      <c r="C1148" s="198" t="s">
        <v>803</v>
      </c>
      <c r="D1148" s="202" t="s">
        <v>896</v>
      </c>
      <c r="E1148" s="198" t="s">
        <v>798</v>
      </c>
      <c r="F1148" s="198" t="s">
        <v>248</v>
      </c>
      <c r="G1148" s="195"/>
      <c r="H1148" s="209"/>
      <c r="I1148" s="216"/>
      <c r="J1148" s="131"/>
    </row>
    <row r="1149" spans="1:10" ht="24">
      <c r="A1149" s="279"/>
      <c r="B1149" s="204"/>
      <c r="C1149" s="198" t="s">
        <v>443</v>
      </c>
      <c r="D1149" s="202" t="s">
        <v>1373</v>
      </c>
      <c r="E1149" s="198" t="s">
        <v>797</v>
      </c>
      <c r="F1149" s="198" t="s">
        <v>444</v>
      </c>
      <c r="G1149" s="205"/>
      <c r="H1149" s="199"/>
      <c r="I1149" s="216"/>
      <c r="J1149" s="131"/>
    </row>
    <row r="1150" spans="1:10">
      <c r="A1150" s="204"/>
      <c r="B1150" s="204"/>
      <c r="C1150" s="198"/>
      <c r="D1150" s="202"/>
      <c r="E1150" s="198"/>
      <c r="F1150" s="198"/>
      <c r="G1150" s="205"/>
      <c r="H1150" s="199"/>
      <c r="I1150" s="216"/>
      <c r="J1150" s="131"/>
    </row>
    <row r="1151" spans="1:10">
      <c r="A1151" s="277">
        <v>10.3</v>
      </c>
      <c r="B1151" s="204" t="s">
        <v>1144</v>
      </c>
      <c r="C1151" s="198"/>
      <c r="D1151" s="150" t="s">
        <v>846</v>
      </c>
      <c r="E1151" s="198"/>
      <c r="F1151" s="204" t="s">
        <v>4</v>
      </c>
      <c r="G1151" s="205"/>
      <c r="H1151" s="199"/>
      <c r="I1151" s="215"/>
      <c r="J1151" s="131"/>
    </row>
    <row r="1152" spans="1:10">
      <c r="A1152" s="278"/>
      <c r="B1152" s="204"/>
      <c r="C1152" s="198" t="s">
        <v>780</v>
      </c>
      <c r="D1152" s="202" t="s">
        <v>13</v>
      </c>
      <c r="E1152" s="198" t="s">
        <v>798</v>
      </c>
      <c r="F1152" s="198" t="s">
        <v>14</v>
      </c>
      <c r="G1152" s="205"/>
      <c r="H1152" s="199"/>
      <c r="I1152" s="216"/>
      <c r="J1152" s="131"/>
    </row>
    <row r="1153" spans="1:10">
      <c r="A1153" s="278"/>
      <c r="B1153" s="204"/>
      <c r="C1153" s="198" t="s">
        <v>803</v>
      </c>
      <c r="D1153" s="202" t="s">
        <v>896</v>
      </c>
      <c r="E1153" s="198" t="s">
        <v>798</v>
      </c>
      <c r="F1153" s="198" t="s">
        <v>248</v>
      </c>
      <c r="G1153" s="195"/>
      <c r="H1153" s="209"/>
      <c r="I1153" s="216"/>
      <c r="J1153" s="131"/>
    </row>
    <row r="1154" spans="1:10">
      <c r="A1154" s="278"/>
      <c r="B1154" s="204"/>
      <c r="C1154" s="198" t="s">
        <v>447</v>
      </c>
      <c r="D1154" s="202" t="s">
        <v>205</v>
      </c>
      <c r="E1154" s="198" t="s">
        <v>798</v>
      </c>
      <c r="F1154" s="198" t="s">
        <v>124</v>
      </c>
      <c r="G1154" s="205"/>
      <c r="H1154" s="199"/>
      <c r="I1154" s="216"/>
      <c r="J1154" s="131"/>
    </row>
    <row r="1155" spans="1:10" ht="24">
      <c r="A1155" s="279"/>
      <c r="B1155" s="204"/>
      <c r="C1155" s="198" t="s">
        <v>443</v>
      </c>
      <c r="D1155" s="202" t="s">
        <v>1373</v>
      </c>
      <c r="E1155" s="198" t="s">
        <v>797</v>
      </c>
      <c r="F1155" s="198" t="s">
        <v>444</v>
      </c>
      <c r="G1155" s="205"/>
      <c r="H1155" s="199"/>
      <c r="I1155" s="216"/>
      <c r="J1155" s="131"/>
    </row>
    <row r="1156" spans="1:10">
      <c r="A1156" s="204"/>
      <c r="B1156" s="204"/>
      <c r="C1156" s="198"/>
      <c r="D1156" s="202"/>
      <c r="E1156" s="198"/>
      <c r="F1156" s="198"/>
      <c r="G1156" s="205"/>
      <c r="H1156" s="199"/>
      <c r="I1156" s="216"/>
      <c r="J1156" s="131"/>
    </row>
    <row r="1157" spans="1:10" ht="24">
      <c r="A1157" s="277">
        <v>10.4</v>
      </c>
      <c r="B1157" s="204" t="s">
        <v>1145</v>
      </c>
      <c r="C1157" s="198"/>
      <c r="D1157" s="150" t="s">
        <v>847</v>
      </c>
      <c r="E1157" s="198"/>
      <c r="F1157" s="204" t="s">
        <v>4</v>
      </c>
      <c r="G1157" s="205"/>
      <c r="H1157" s="199"/>
      <c r="I1157" s="215"/>
      <c r="J1157" s="131"/>
    </row>
    <row r="1158" spans="1:10">
      <c r="A1158" s="278"/>
      <c r="B1158" s="204"/>
      <c r="C1158" s="198" t="s">
        <v>789</v>
      </c>
      <c r="D1158" s="202" t="s">
        <v>28</v>
      </c>
      <c r="E1158" s="198" t="s">
        <v>798</v>
      </c>
      <c r="F1158" s="198" t="s">
        <v>14</v>
      </c>
      <c r="G1158" s="205"/>
      <c r="H1158" s="199"/>
      <c r="I1158" s="216"/>
      <c r="J1158" s="131"/>
    </row>
    <row r="1159" spans="1:10">
      <c r="A1159" s="278"/>
      <c r="B1159" s="204"/>
      <c r="C1159" s="198" t="s">
        <v>803</v>
      </c>
      <c r="D1159" s="202" t="s">
        <v>896</v>
      </c>
      <c r="E1159" s="198" t="s">
        <v>798</v>
      </c>
      <c r="F1159" s="198" t="s">
        <v>248</v>
      </c>
      <c r="G1159" s="195"/>
      <c r="H1159" s="209"/>
      <c r="I1159" s="216"/>
      <c r="J1159" s="131"/>
    </row>
    <row r="1160" spans="1:10">
      <c r="A1160" s="278"/>
      <c r="B1160" s="204"/>
      <c r="C1160" s="192" t="s">
        <v>685</v>
      </c>
      <c r="D1160" s="202" t="s">
        <v>177</v>
      </c>
      <c r="E1160" s="198" t="s">
        <v>798</v>
      </c>
      <c r="F1160" s="198" t="s">
        <v>163</v>
      </c>
      <c r="G1160" s="205"/>
      <c r="H1160" s="199"/>
      <c r="I1160" s="216"/>
      <c r="J1160" s="131"/>
    </row>
    <row r="1161" spans="1:10">
      <c r="A1161" s="278"/>
      <c r="B1161" s="204"/>
      <c r="C1161" s="192" t="s">
        <v>621</v>
      </c>
      <c r="D1161" s="202" t="s">
        <v>253</v>
      </c>
      <c r="E1161" s="198" t="s">
        <v>798</v>
      </c>
      <c r="F1161" s="198" t="s">
        <v>163</v>
      </c>
      <c r="G1161" s="205"/>
      <c r="H1161" s="199"/>
      <c r="I1161" s="216"/>
      <c r="J1161" s="131"/>
    </row>
    <row r="1162" spans="1:10">
      <c r="A1162" s="278"/>
      <c r="B1162" s="204"/>
      <c r="C1162" s="192" t="s">
        <v>567</v>
      </c>
      <c r="D1162" s="202" t="s">
        <v>87</v>
      </c>
      <c r="E1162" s="198" t="s">
        <v>798</v>
      </c>
      <c r="F1162" s="198" t="s">
        <v>163</v>
      </c>
      <c r="G1162" s="205"/>
      <c r="H1162" s="199"/>
      <c r="I1162" s="216"/>
      <c r="J1162" s="131"/>
    </row>
    <row r="1163" spans="1:10">
      <c r="A1163" s="278"/>
      <c r="B1163" s="204"/>
      <c r="C1163" s="192" t="s">
        <v>581</v>
      </c>
      <c r="D1163" s="202" t="s">
        <v>29</v>
      </c>
      <c r="E1163" s="198" t="s">
        <v>798</v>
      </c>
      <c r="F1163" s="198" t="s">
        <v>4</v>
      </c>
      <c r="G1163" s="205"/>
      <c r="H1163" s="199"/>
      <c r="I1163" s="216"/>
      <c r="J1163" s="131"/>
    </row>
    <row r="1164" spans="1:10">
      <c r="A1164" s="278"/>
      <c r="B1164" s="204"/>
      <c r="C1164" s="192" t="s">
        <v>580</v>
      </c>
      <c r="D1164" s="202" t="s">
        <v>30</v>
      </c>
      <c r="E1164" s="198" t="s">
        <v>798</v>
      </c>
      <c r="F1164" s="198" t="s">
        <v>4</v>
      </c>
      <c r="G1164" s="205"/>
      <c r="H1164" s="199"/>
      <c r="I1164" s="216"/>
      <c r="J1164" s="131"/>
    </row>
    <row r="1165" spans="1:10">
      <c r="A1165" s="278"/>
      <c r="B1165" s="204"/>
      <c r="C1165" s="192" t="s">
        <v>585</v>
      </c>
      <c r="D1165" s="202" t="s">
        <v>586</v>
      </c>
      <c r="E1165" s="198" t="s">
        <v>798</v>
      </c>
      <c r="F1165" s="198" t="s">
        <v>4</v>
      </c>
      <c r="G1165" s="205"/>
      <c r="H1165" s="199"/>
      <c r="I1165" s="216"/>
      <c r="J1165" s="131"/>
    </row>
    <row r="1166" spans="1:10">
      <c r="A1166" s="278"/>
      <c r="B1166" s="204"/>
      <c r="C1166" s="192" t="s">
        <v>698</v>
      </c>
      <c r="D1166" s="202" t="s">
        <v>254</v>
      </c>
      <c r="E1166" s="198" t="s">
        <v>798</v>
      </c>
      <c r="F1166" s="198" t="s">
        <v>4</v>
      </c>
      <c r="G1166" s="205"/>
      <c r="H1166" s="199"/>
      <c r="I1166" s="216"/>
      <c r="J1166" s="131"/>
    </row>
    <row r="1167" spans="1:10">
      <c r="A1167" s="278"/>
      <c r="B1167" s="204"/>
      <c r="C1167" s="192" t="s">
        <v>884</v>
      </c>
      <c r="D1167" s="202" t="s">
        <v>766</v>
      </c>
      <c r="E1167" s="198" t="s">
        <v>798</v>
      </c>
      <c r="F1167" s="198" t="s">
        <v>4</v>
      </c>
      <c r="G1167" s="205"/>
      <c r="H1167" s="199"/>
      <c r="I1167" s="216"/>
      <c r="J1167" s="131"/>
    </row>
    <row r="1168" spans="1:10">
      <c r="A1168" s="278"/>
      <c r="B1168" s="204"/>
      <c r="C1168" s="192" t="s">
        <v>888</v>
      </c>
      <c r="D1168" s="202" t="s">
        <v>603</v>
      </c>
      <c r="E1168" s="198" t="s">
        <v>798</v>
      </c>
      <c r="F1168" s="198" t="s">
        <v>4</v>
      </c>
      <c r="G1168" s="205"/>
      <c r="H1168" s="199"/>
      <c r="I1168" s="216"/>
      <c r="J1168" s="131"/>
    </row>
    <row r="1169" spans="1:10">
      <c r="A1169" s="278"/>
      <c r="B1169" s="204"/>
      <c r="C1169" s="192" t="s">
        <v>974</v>
      </c>
      <c r="D1169" s="202" t="s">
        <v>730</v>
      </c>
      <c r="E1169" s="198" t="s">
        <v>798</v>
      </c>
      <c r="F1169" s="198" t="s">
        <v>4</v>
      </c>
      <c r="G1169" s="205"/>
      <c r="H1169" s="199"/>
      <c r="I1169" s="216"/>
      <c r="J1169" s="131"/>
    </row>
    <row r="1170" spans="1:10">
      <c r="A1170" s="278"/>
      <c r="B1170" s="204"/>
      <c r="C1170" s="192" t="s">
        <v>975</v>
      </c>
      <c r="D1170" s="202" t="s">
        <v>731</v>
      </c>
      <c r="E1170" s="198" t="s">
        <v>798</v>
      </c>
      <c r="F1170" s="198" t="s">
        <v>4</v>
      </c>
      <c r="G1170" s="205"/>
      <c r="H1170" s="199"/>
      <c r="I1170" s="216"/>
      <c r="J1170" s="131"/>
    </row>
    <row r="1171" spans="1:10">
      <c r="A1171" s="279"/>
      <c r="B1171" s="204"/>
      <c r="C1171" s="198" t="s">
        <v>445</v>
      </c>
      <c r="D1171" s="202" t="s">
        <v>446</v>
      </c>
      <c r="E1171" s="198" t="s">
        <v>798</v>
      </c>
      <c r="F1171" s="198" t="s">
        <v>15</v>
      </c>
      <c r="G1171" s="205"/>
      <c r="H1171" s="209"/>
      <c r="I1171" s="216"/>
      <c r="J1171" s="131"/>
    </row>
    <row r="1172" spans="1:10">
      <c r="A1172" s="204"/>
      <c r="B1172" s="204"/>
      <c r="C1172" s="198"/>
      <c r="D1172" s="202"/>
      <c r="E1172" s="198"/>
      <c r="F1172" s="198"/>
      <c r="G1172" s="205"/>
      <c r="H1172" s="199"/>
      <c r="I1172" s="216"/>
      <c r="J1172" s="131"/>
    </row>
    <row r="1173" spans="1:10" ht="24">
      <c r="A1173" s="277">
        <v>10.5</v>
      </c>
      <c r="B1173" s="204" t="s">
        <v>1146</v>
      </c>
      <c r="C1173" s="198"/>
      <c r="D1173" s="150" t="s">
        <v>849</v>
      </c>
      <c r="E1173" s="198"/>
      <c r="F1173" s="204" t="s">
        <v>4</v>
      </c>
      <c r="G1173" s="205"/>
      <c r="H1173" s="199"/>
      <c r="I1173" s="215"/>
      <c r="J1173" s="131"/>
    </row>
    <row r="1174" spans="1:10">
      <c r="A1174" s="278"/>
      <c r="B1174" s="204"/>
      <c r="C1174" s="198" t="s">
        <v>789</v>
      </c>
      <c r="D1174" s="202" t="s">
        <v>28</v>
      </c>
      <c r="E1174" s="198" t="s">
        <v>798</v>
      </c>
      <c r="F1174" s="198" t="s">
        <v>14</v>
      </c>
      <c r="G1174" s="205"/>
      <c r="H1174" s="199"/>
      <c r="I1174" s="216"/>
      <c r="J1174" s="131"/>
    </row>
    <row r="1175" spans="1:10">
      <c r="A1175" s="278"/>
      <c r="B1175" s="204"/>
      <c r="C1175" s="198" t="s">
        <v>803</v>
      </c>
      <c r="D1175" s="202" t="s">
        <v>896</v>
      </c>
      <c r="E1175" s="198" t="s">
        <v>798</v>
      </c>
      <c r="F1175" s="198" t="s">
        <v>248</v>
      </c>
      <c r="G1175" s="195"/>
      <c r="H1175" s="209"/>
      <c r="I1175" s="216"/>
      <c r="J1175" s="131"/>
    </row>
    <row r="1176" spans="1:10">
      <c r="A1176" s="278"/>
      <c r="B1176" s="204"/>
      <c r="C1176" s="192" t="s">
        <v>685</v>
      </c>
      <c r="D1176" s="202" t="s">
        <v>177</v>
      </c>
      <c r="E1176" s="198" t="s">
        <v>798</v>
      </c>
      <c r="F1176" s="198" t="s">
        <v>163</v>
      </c>
      <c r="G1176" s="205"/>
      <c r="H1176" s="199"/>
      <c r="I1176" s="216"/>
      <c r="J1176" s="131"/>
    </row>
    <row r="1177" spans="1:10">
      <c r="A1177" s="278"/>
      <c r="B1177" s="204"/>
      <c r="C1177" s="192" t="s">
        <v>621</v>
      </c>
      <c r="D1177" s="202" t="s">
        <v>253</v>
      </c>
      <c r="E1177" s="198" t="s">
        <v>798</v>
      </c>
      <c r="F1177" s="198" t="s">
        <v>163</v>
      </c>
      <c r="G1177" s="205"/>
      <c r="H1177" s="199"/>
      <c r="I1177" s="216"/>
      <c r="J1177" s="131"/>
    </row>
    <row r="1178" spans="1:10">
      <c r="A1178" s="278"/>
      <c r="B1178" s="204"/>
      <c r="C1178" s="198" t="s">
        <v>567</v>
      </c>
      <c r="D1178" s="202" t="s">
        <v>87</v>
      </c>
      <c r="E1178" s="198" t="s">
        <v>798</v>
      </c>
      <c r="F1178" s="198" t="s">
        <v>163</v>
      </c>
      <c r="G1178" s="205"/>
      <c r="H1178" s="199"/>
      <c r="I1178" s="216"/>
      <c r="J1178" s="131"/>
    </row>
    <row r="1179" spans="1:10">
      <c r="A1179" s="278"/>
      <c r="B1179" s="204"/>
      <c r="C1179" s="198" t="s">
        <v>580</v>
      </c>
      <c r="D1179" s="202" t="s">
        <v>30</v>
      </c>
      <c r="E1179" s="198" t="s">
        <v>798</v>
      </c>
      <c r="F1179" s="198" t="s">
        <v>4</v>
      </c>
      <c r="G1179" s="205"/>
      <c r="H1179" s="199"/>
      <c r="I1179" s="216"/>
      <c r="J1179" s="131"/>
    </row>
    <row r="1180" spans="1:10">
      <c r="A1180" s="278"/>
      <c r="B1180" s="204"/>
      <c r="C1180" s="198" t="s">
        <v>581</v>
      </c>
      <c r="D1180" s="202" t="s">
        <v>29</v>
      </c>
      <c r="E1180" s="198" t="s">
        <v>798</v>
      </c>
      <c r="F1180" s="198" t="s">
        <v>4</v>
      </c>
      <c r="G1180" s="205"/>
      <c r="H1180" s="199"/>
      <c r="I1180" s="216"/>
      <c r="J1180" s="131"/>
    </row>
    <row r="1181" spans="1:10">
      <c r="A1181" s="278"/>
      <c r="B1181" s="204"/>
      <c r="C1181" s="198" t="s">
        <v>585</v>
      </c>
      <c r="D1181" s="202" t="s">
        <v>586</v>
      </c>
      <c r="E1181" s="198" t="s">
        <v>798</v>
      </c>
      <c r="F1181" s="198" t="s">
        <v>4</v>
      </c>
      <c r="G1181" s="205"/>
      <c r="H1181" s="199"/>
      <c r="I1181" s="216"/>
      <c r="J1181" s="131"/>
    </row>
    <row r="1182" spans="1:10">
      <c r="A1182" s="278"/>
      <c r="B1182" s="204"/>
      <c r="C1182" s="192" t="s">
        <v>698</v>
      </c>
      <c r="D1182" s="202" t="s">
        <v>254</v>
      </c>
      <c r="E1182" s="198" t="s">
        <v>798</v>
      </c>
      <c r="F1182" s="198" t="s">
        <v>4</v>
      </c>
      <c r="G1182" s="205"/>
      <c r="H1182" s="199"/>
      <c r="I1182" s="216"/>
      <c r="J1182" s="131"/>
    </row>
    <row r="1183" spans="1:10">
      <c r="A1183" s="278"/>
      <c r="B1183" s="204"/>
      <c r="C1183" s="198" t="s">
        <v>578</v>
      </c>
      <c r="D1183" s="202" t="s">
        <v>579</v>
      </c>
      <c r="E1183" s="198" t="s">
        <v>798</v>
      </c>
      <c r="F1183" s="198" t="s">
        <v>4</v>
      </c>
      <c r="G1183" s="205"/>
      <c r="H1183" s="199"/>
      <c r="I1183" s="216"/>
      <c r="J1183" s="131"/>
    </row>
    <row r="1184" spans="1:10">
      <c r="A1184" s="278"/>
      <c r="B1184" s="204"/>
      <c r="C1184" s="192" t="s">
        <v>666</v>
      </c>
      <c r="D1184" s="202" t="s">
        <v>261</v>
      </c>
      <c r="E1184" s="198" t="s">
        <v>798</v>
      </c>
      <c r="F1184" s="198" t="s">
        <v>4</v>
      </c>
      <c r="G1184" s="205"/>
      <c r="H1184" s="199"/>
      <c r="I1184" s="216"/>
      <c r="J1184" s="131"/>
    </row>
    <row r="1185" spans="1:10">
      <c r="A1185" s="278"/>
      <c r="B1185" s="204"/>
      <c r="C1185" s="192" t="s">
        <v>364</v>
      </c>
      <c r="D1185" s="202" t="s">
        <v>31</v>
      </c>
      <c r="E1185" s="198" t="s">
        <v>798</v>
      </c>
      <c r="F1185" s="198" t="s">
        <v>4</v>
      </c>
      <c r="G1185" s="205"/>
      <c r="H1185" s="199"/>
      <c r="I1185" s="216"/>
      <c r="J1185" s="131"/>
    </row>
    <row r="1186" spans="1:10">
      <c r="A1186" s="278"/>
      <c r="B1186" s="204"/>
      <c r="C1186" s="192" t="s">
        <v>974</v>
      </c>
      <c r="D1186" s="202" t="s">
        <v>730</v>
      </c>
      <c r="E1186" s="198" t="s">
        <v>798</v>
      </c>
      <c r="F1186" s="198" t="s">
        <v>4</v>
      </c>
      <c r="G1186" s="205"/>
      <c r="H1186" s="199"/>
      <c r="I1186" s="216"/>
      <c r="J1186" s="131"/>
    </row>
    <row r="1187" spans="1:10">
      <c r="A1187" s="278"/>
      <c r="B1187" s="204"/>
      <c r="C1187" s="192" t="s">
        <v>975</v>
      </c>
      <c r="D1187" s="202" t="s">
        <v>731</v>
      </c>
      <c r="E1187" s="198" t="s">
        <v>798</v>
      </c>
      <c r="F1187" s="198" t="s">
        <v>4</v>
      </c>
      <c r="G1187" s="205"/>
      <c r="H1187" s="199"/>
      <c r="I1187" s="216"/>
      <c r="J1187" s="131"/>
    </row>
    <row r="1188" spans="1:10">
      <c r="A1188" s="279"/>
      <c r="B1188" s="204"/>
      <c r="C1188" s="198" t="s">
        <v>445</v>
      </c>
      <c r="D1188" s="202" t="s">
        <v>446</v>
      </c>
      <c r="E1188" s="198" t="s">
        <v>798</v>
      </c>
      <c r="F1188" s="198" t="s">
        <v>15</v>
      </c>
      <c r="G1188" s="205"/>
      <c r="H1188" s="209"/>
      <c r="I1188" s="216"/>
      <c r="J1188" s="131"/>
    </row>
    <row r="1189" spans="1:10">
      <c r="A1189" s="204"/>
      <c r="B1189" s="204"/>
      <c r="C1189" s="198"/>
      <c r="D1189" s="202"/>
      <c r="E1189" s="198"/>
      <c r="F1189" s="198"/>
      <c r="G1189" s="205"/>
      <c r="H1189" s="199"/>
      <c r="I1189" s="216"/>
      <c r="J1189" s="131"/>
    </row>
    <row r="1190" spans="1:10" ht="24">
      <c r="A1190" s="277">
        <v>10.6</v>
      </c>
      <c r="B1190" s="204" t="s">
        <v>1147</v>
      </c>
      <c r="C1190" s="198"/>
      <c r="D1190" s="150" t="s">
        <v>850</v>
      </c>
      <c r="E1190" s="198"/>
      <c r="F1190" s="204" t="s">
        <v>4</v>
      </c>
      <c r="G1190" s="205"/>
      <c r="H1190" s="199"/>
      <c r="I1190" s="215"/>
      <c r="J1190" s="131"/>
    </row>
    <row r="1191" spans="1:10">
      <c r="A1191" s="278"/>
      <c r="B1191" s="204"/>
      <c r="C1191" s="198" t="s">
        <v>789</v>
      </c>
      <c r="D1191" s="202" t="s">
        <v>28</v>
      </c>
      <c r="E1191" s="198" t="s">
        <v>798</v>
      </c>
      <c r="F1191" s="198" t="s">
        <v>14</v>
      </c>
      <c r="G1191" s="205"/>
      <c r="H1191" s="199"/>
      <c r="I1191" s="216"/>
      <c r="J1191" s="131"/>
    </row>
    <row r="1192" spans="1:10">
      <c r="A1192" s="278"/>
      <c r="B1192" s="204"/>
      <c r="C1192" s="198" t="s">
        <v>803</v>
      </c>
      <c r="D1192" s="202" t="s">
        <v>896</v>
      </c>
      <c r="E1192" s="198" t="s">
        <v>798</v>
      </c>
      <c r="F1192" s="198" t="s">
        <v>248</v>
      </c>
      <c r="G1192" s="195"/>
      <c r="H1192" s="209"/>
      <c r="I1192" s="216"/>
      <c r="J1192" s="131"/>
    </row>
    <row r="1193" spans="1:10">
      <c r="A1193" s="278"/>
      <c r="B1193" s="204"/>
      <c r="C1193" s="192" t="s">
        <v>685</v>
      </c>
      <c r="D1193" s="202" t="s">
        <v>177</v>
      </c>
      <c r="E1193" s="198" t="s">
        <v>798</v>
      </c>
      <c r="F1193" s="198" t="s">
        <v>163</v>
      </c>
      <c r="G1193" s="205"/>
      <c r="H1193" s="199"/>
      <c r="I1193" s="216"/>
      <c r="J1193" s="131"/>
    </row>
    <row r="1194" spans="1:10">
      <c r="A1194" s="278"/>
      <c r="B1194" s="204"/>
      <c r="C1194" s="192" t="s">
        <v>621</v>
      </c>
      <c r="D1194" s="202" t="s">
        <v>253</v>
      </c>
      <c r="E1194" s="198" t="s">
        <v>798</v>
      </c>
      <c r="F1194" s="198" t="s">
        <v>163</v>
      </c>
      <c r="G1194" s="205"/>
      <c r="H1194" s="199"/>
      <c r="I1194" s="216"/>
      <c r="J1194" s="131"/>
    </row>
    <row r="1195" spans="1:10">
      <c r="A1195" s="278"/>
      <c r="B1195" s="204"/>
      <c r="C1195" s="198" t="s">
        <v>567</v>
      </c>
      <c r="D1195" s="202" t="s">
        <v>87</v>
      </c>
      <c r="E1195" s="198" t="s">
        <v>798</v>
      </c>
      <c r="F1195" s="198" t="s">
        <v>163</v>
      </c>
      <c r="G1195" s="205"/>
      <c r="H1195" s="199"/>
      <c r="I1195" s="216"/>
      <c r="J1195" s="131"/>
    </row>
    <row r="1196" spans="1:10">
      <c r="A1196" s="278"/>
      <c r="B1196" s="204"/>
      <c r="C1196" s="198" t="s">
        <v>580</v>
      </c>
      <c r="D1196" s="202" t="s">
        <v>30</v>
      </c>
      <c r="E1196" s="198" t="s">
        <v>798</v>
      </c>
      <c r="F1196" s="198" t="s">
        <v>4</v>
      </c>
      <c r="G1196" s="205"/>
      <c r="H1196" s="199"/>
      <c r="I1196" s="216"/>
      <c r="J1196" s="131"/>
    </row>
    <row r="1197" spans="1:10">
      <c r="A1197" s="278"/>
      <c r="B1197" s="204"/>
      <c r="C1197" s="198" t="s">
        <v>581</v>
      </c>
      <c r="D1197" s="202" t="s">
        <v>29</v>
      </c>
      <c r="E1197" s="198" t="s">
        <v>798</v>
      </c>
      <c r="F1197" s="198" t="s">
        <v>4</v>
      </c>
      <c r="G1197" s="205"/>
      <c r="H1197" s="199"/>
      <c r="I1197" s="216"/>
      <c r="J1197" s="131"/>
    </row>
    <row r="1198" spans="1:10">
      <c r="A1198" s="278"/>
      <c r="B1198" s="204"/>
      <c r="C1198" s="198" t="s">
        <v>585</v>
      </c>
      <c r="D1198" s="202" t="s">
        <v>586</v>
      </c>
      <c r="E1198" s="198" t="s">
        <v>798</v>
      </c>
      <c r="F1198" s="198" t="s">
        <v>4</v>
      </c>
      <c r="G1198" s="205"/>
      <c r="H1198" s="199"/>
      <c r="I1198" s="216"/>
      <c r="J1198" s="131"/>
    </row>
    <row r="1199" spans="1:10">
      <c r="A1199" s="278"/>
      <c r="B1199" s="204"/>
      <c r="C1199" s="192" t="s">
        <v>698</v>
      </c>
      <c r="D1199" s="202" t="s">
        <v>254</v>
      </c>
      <c r="E1199" s="198" t="s">
        <v>798</v>
      </c>
      <c r="F1199" s="198" t="s">
        <v>4</v>
      </c>
      <c r="G1199" s="205"/>
      <c r="H1199" s="199"/>
      <c r="I1199" s="216"/>
      <c r="J1199" s="131"/>
    </row>
    <row r="1200" spans="1:10">
      <c r="A1200" s="278"/>
      <c r="B1200" s="204"/>
      <c r="C1200" s="198" t="s">
        <v>578</v>
      </c>
      <c r="D1200" s="202" t="s">
        <v>579</v>
      </c>
      <c r="E1200" s="198" t="s">
        <v>798</v>
      </c>
      <c r="F1200" s="198" t="s">
        <v>4</v>
      </c>
      <c r="G1200" s="205"/>
      <c r="H1200" s="199"/>
      <c r="I1200" s="216"/>
      <c r="J1200" s="131"/>
    </row>
    <row r="1201" spans="1:10">
      <c r="A1201" s="278"/>
      <c r="B1201" s="204"/>
      <c r="C1201" s="192" t="s">
        <v>668</v>
      </c>
      <c r="D1201" s="202" t="s">
        <v>656</v>
      </c>
      <c r="E1201" s="198" t="s">
        <v>798</v>
      </c>
      <c r="F1201" s="198" t="s">
        <v>4</v>
      </c>
      <c r="G1201" s="205"/>
      <c r="H1201" s="199"/>
      <c r="I1201" s="216"/>
      <c r="J1201" s="131"/>
    </row>
    <row r="1202" spans="1:10">
      <c r="A1202" s="278"/>
      <c r="B1202" s="204"/>
      <c r="C1202" s="192" t="s">
        <v>364</v>
      </c>
      <c r="D1202" s="202" t="s">
        <v>31</v>
      </c>
      <c r="E1202" s="198" t="s">
        <v>798</v>
      </c>
      <c r="F1202" s="198" t="s">
        <v>4</v>
      </c>
      <c r="G1202" s="205"/>
      <c r="H1202" s="199"/>
      <c r="I1202" s="216"/>
      <c r="J1202" s="131"/>
    </row>
    <row r="1203" spans="1:10">
      <c r="A1203" s="278"/>
      <c r="B1203" s="204"/>
      <c r="C1203" s="192" t="s">
        <v>974</v>
      </c>
      <c r="D1203" s="202" t="s">
        <v>730</v>
      </c>
      <c r="E1203" s="198" t="s">
        <v>798</v>
      </c>
      <c r="F1203" s="198" t="s">
        <v>4</v>
      </c>
      <c r="G1203" s="205"/>
      <c r="H1203" s="199"/>
      <c r="I1203" s="216"/>
      <c r="J1203" s="131"/>
    </row>
    <row r="1204" spans="1:10">
      <c r="A1204" s="278"/>
      <c r="B1204" s="204"/>
      <c r="C1204" s="192" t="s">
        <v>975</v>
      </c>
      <c r="D1204" s="202" t="s">
        <v>731</v>
      </c>
      <c r="E1204" s="198" t="s">
        <v>798</v>
      </c>
      <c r="F1204" s="198" t="s">
        <v>4</v>
      </c>
      <c r="G1204" s="205"/>
      <c r="H1204" s="199"/>
      <c r="I1204" s="216"/>
      <c r="J1204" s="131"/>
    </row>
    <row r="1205" spans="1:10">
      <c r="A1205" s="279"/>
      <c r="B1205" s="204"/>
      <c r="C1205" s="198" t="s">
        <v>445</v>
      </c>
      <c r="D1205" s="202" t="s">
        <v>446</v>
      </c>
      <c r="E1205" s="198" t="s">
        <v>798</v>
      </c>
      <c r="F1205" s="198" t="s">
        <v>15</v>
      </c>
      <c r="G1205" s="205"/>
      <c r="H1205" s="209"/>
      <c r="I1205" s="216"/>
      <c r="J1205" s="131"/>
    </row>
    <row r="1206" spans="1:10">
      <c r="A1206" s="204"/>
      <c r="B1206" s="204"/>
      <c r="C1206" s="198"/>
      <c r="D1206" s="202"/>
      <c r="E1206" s="198"/>
      <c r="F1206" s="198"/>
      <c r="G1206" s="205"/>
      <c r="H1206" s="199"/>
      <c r="I1206" s="216"/>
      <c r="J1206" s="131"/>
    </row>
    <row r="1207" spans="1:10" ht="24">
      <c r="A1207" s="277">
        <v>10.7</v>
      </c>
      <c r="B1207" s="204" t="s">
        <v>1148</v>
      </c>
      <c r="C1207" s="198"/>
      <c r="D1207" s="150" t="s">
        <v>851</v>
      </c>
      <c r="E1207" s="198"/>
      <c r="F1207" s="204" t="s">
        <v>4</v>
      </c>
      <c r="G1207" s="205"/>
      <c r="H1207" s="199"/>
      <c r="I1207" s="215"/>
      <c r="J1207" s="131"/>
    </row>
    <row r="1208" spans="1:10">
      <c r="A1208" s="278"/>
      <c r="B1208" s="204"/>
      <c r="C1208" s="221" t="s">
        <v>789</v>
      </c>
      <c r="D1208" s="202" t="s">
        <v>28</v>
      </c>
      <c r="E1208" s="198" t="s">
        <v>798</v>
      </c>
      <c r="F1208" s="198" t="s">
        <v>14</v>
      </c>
      <c r="G1208" s="222"/>
      <c r="H1208" s="199"/>
      <c r="I1208" s="216"/>
      <c r="J1208" s="131"/>
    </row>
    <row r="1209" spans="1:10">
      <c r="A1209" s="278"/>
      <c r="B1209" s="204"/>
      <c r="C1209" s="221" t="s">
        <v>803</v>
      </c>
      <c r="D1209" s="202" t="s">
        <v>896</v>
      </c>
      <c r="E1209" s="198" t="s">
        <v>798</v>
      </c>
      <c r="F1209" s="198" t="s">
        <v>248</v>
      </c>
      <c r="G1209" s="223"/>
      <c r="H1209" s="209"/>
      <c r="I1209" s="216"/>
      <c r="J1209" s="131"/>
    </row>
    <row r="1210" spans="1:10">
      <c r="A1210" s="278"/>
      <c r="B1210" s="204"/>
      <c r="C1210" s="203" t="s">
        <v>685</v>
      </c>
      <c r="D1210" s="202" t="s">
        <v>177</v>
      </c>
      <c r="E1210" s="198" t="s">
        <v>798</v>
      </c>
      <c r="F1210" s="198" t="s">
        <v>163</v>
      </c>
      <c r="G1210" s="222"/>
      <c r="H1210" s="199"/>
      <c r="I1210" s="216"/>
      <c r="J1210" s="131"/>
    </row>
    <row r="1211" spans="1:10">
      <c r="A1211" s="278"/>
      <c r="B1211" s="204"/>
      <c r="C1211" s="203" t="s">
        <v>621</v>
      </c>
      <c r="D1211" s="202" t="s">
        <v>253</v>
      </c>
      <c r="E1211" s="198" t="s">
        <v>798</v>
      </c>
      <c r="F1211" s="198" t="s">
        <v>163</v>
      </c>
      <c r="G1211" s="222"/>
      <c r="H1211" s="199"/>
      <c r="I1211" s="216"/>
      <c r="J1211" s="131"/>
    </row>
    <row r="1212" spans="1:10">
      <c r="A1212" s="278"/>
      <c r="B1212" s="204"/>
      <c r="C1212" s="221" t="s">
        <v>567</v>
      </c>
      <c r="D1212" s="202" t="s">
        <v>87</v>
      </c>
      <c r="E1212" s="198" t="s">
        <v>798</v>
      </c>
      <c r="F1212" s="198" t="s">
        <v>163</v>
      </c>
      <c r="G1212" s="222"/>
      <c r="H1212" s="199"/>
      <c r="I1212" s="216"/>
      <c r="J1212" s="131"/>
    </row>
    <row r="1213" spans="1:10">
      <c r="A1213" s="278"/>
      <c r="B1213" s="204"/>
      <c r="C1213" s="221" t="s">
        <v>580</v>
      </c>
      <c r="D1213" s="202" t="s">
        <v>30</v>
      </c>
      <c r="E1213" s="198" t="s">
        <v>798</v>
      </c>
      <c r="F1213" s="198" t="s">
        <v>4</v>
      </c>
      <c r="G1213" s="222"/>
      <c r="H1213" s="199"/>
      <c r="I1213" s="216"/>
      <c r="J1213" s="131"/>
    </row>
    <row r="1214" spans="1:10">
      <c r="A1214" s="278"/>
      <c r="B1214" s="204"/>
      <c r="C1214" s="221" t="s">
        <v>581</v>
      </c>
      <c r="D1214" s="202" t="s">
        <v>29</v>
      </c>
      <c r="E1214" s="198" t="s">
        <v>798</v>
      </c>
      <c r="F1214" s="198" t="s">
        <v>4</v>
      </c>
      <c r="G1214" s="222"/>
      <c r="H1214" s="199"/>
      <c r="I1214" s="216"/>
      <c r="J1214" s="131"/>
    </row>
    <row r="1215" spans="1:10">
      <c r="A1215" s="278"/>
      <c r="B1215" s="204"/>
      <c r="C1215" s="221" t="s">
        <v>585</v>
      </c>
      <c r="D1215" s="202" t="s">
        <v>586</v>
      </c>
      <c r="E1215" s="198" t="s">
        <v>798</v>
      </c>
      <c r="F1215" s="198" t="s">
        <v>4</v>
      </c>
      <c r="G1215" s="222"/>
      <c r="H1215" s="199"/>
      <c r="I1215" s="216"/>
      <c r="J1215" s="131"/>
    </row>
    <row r="1216" spans="1:10">
      <c r="A1216" s="278"/>
      <c r="B1216" s="204"/>
      <c r="C1216" s="203" t="s">
        <v>701</v>
      </c>
      <c r="D1216" s="202" t="s">
        <v>691</v>
      </c>
      <c r="E1216" s="198" t="s">
        <v>798</v>
      </c>
      <c r="F1216" s="198" t="s">
        <v>4</v>
      </c>
      <c r="G1216" s="222"/>
      <c r="H1216" s="199"/>
      <c r="I1216" s="216"/>
      <c r="J1216" s="131"/>
    </row>
    <row r="1217" spans="1:10">
      <c r="A1217" s="278"/>
      <c r="B1217" s="204"/>
      <c r="C1217" s="203" t="s">
        <v>657</v>
      </c>
      <c r="D1217" s="202" t="s">
        <v>181</v>
      </c>
      <c r="E1217" s="198" t="s">
        <v>798</v>
      </c>
      <c r="F1217" s="198" t="s">
        <v>4</v>
      </c>
      <c r="G1217" s="222"/>
      <c r="H1217" s="199"/>
      <c r="I1217" s="216"/>
      <c r="J1217" s="131"/>
    </row>
    <row r="1218" spans="1:10">
      <c r="A1218" s="278"/>
      <c r="B1218" s="204"/>
      <c r="C1218" s="221" t="s">
        <v>578</v>
      </c>
      <c r="D1218" s="202" t="s">
        <v>579</v>
      </c>
      <c r="E1218" s="198" t="s">
        <v>798</v>
      </c>
      <c r="F1218" s="198" t="s">
        <v>4</v>
      </c>
      <c r="G1218" s="222"/>
      <c r="H1218" s="199"/>
      <c r="I1218" s="216"/>
      <c r="J1218" s="131"/>
    </row>
    <row r="1219" spans="1:10">
      <c r="A1219" s="278"/>
      <c r="B1219" s="204"/>
      <c r="C1219" s="203" t="s">
        <v>364</v>
      </c>
      <c r="D1219" s="202" t="s">
        <v>31</v>
      </c>
      <c r="E1219" s="198" t="s">
        <v>798</v>
      </c>
      <c r="F1219" s="198" t="s">
        <v>4</v>
      </c>
      <c r="G1219" s="222"/>
      <c r="H1219" s="199"/>
      <c r="I1219" s="216"/>
      <c r="J1219" s="131"/>
    </row>
    <row r="1220" spans="1:10">
      <c r="A1220" s="278"/>
      <c r="B1220" s="204"/>
      <c r="C1220" s="203" t="s">
        <v>974</v>
      </c>
      <c r="D1220" s="202" t="s">
        <v>730</v>
      </c>
      <c r="E1220" s="198" t="s">
        <v>798</v>
      </c>
      <c r="F1220" s="198" t="s">
        <v>4</v>
      </c>
      <c r="G1220" s="222"/>
      <c r="H1220" s="199"/>
      <c r="I1220" s="216"/>
      <c r="J1220" s="131"/>
    </row>
    <row r="1221" spans="1:10">
      <c r="A1221" s="278"/>
      <c r="B1221" s="204"/>
      <c r="C1221" s="203" t="s">
        <v>975</v>
      </c>
      <c r="D1221" s="202" t="s">
        <v>731</v>
      </c>
      <c r="E1221" s="198" t="s">
        <v>798</v>
      </c>
      <c r="F1221" s="198" t="s">
        <v>4</v>
      </c>
      <c r="G1221" s="222"/>
      <c r="H1221" s="199"/>
      <c r="I1221" s="216"/>
      <c r="J1221" s="131"/>
    </row>
    <row r="1222" spans="1:10">
      <c r="A1222" s="279"/>
      <c r="B1222" s="204"/>
      <c r="C1222" s="221" t="s">
        <v>445</v>
      </c>
      <c r="D1222" s="202" t="s">
        <v>446</v>
      </c>
      <c r="E1222" s="198" t="s">
        <v>798</v>
      </c>
      <c r="F1222" s="198" t="s">
        <v>15</v>
      </c>
      <c r="G1222" s="222"/>
      <c r="H1222" s="209"/>
      <c r="I1222" s="216"/>
      <c r="J1222" s="131"/>
    </row>
    <row r="1223" spans="1:10">
      <c r="A1223" s="204"/>
      <c r="B1223" s="204"/>
      <c r="C1223" s="198"/>
      <c r="D1223" s="202"/>
      <c r="E1223" s="198"/>
      <c r="F1223" s="198"/>
      <c r="G1223" s="205"/>
      <c r="H1223" s="199"/>
      <c r="I1223" s="216"/>
      <c r="J1223" s="131"/>
    </row>
    <row r="1224" spans="1:10" ht="24">
      <c r="A1224" s="277">
        <v>10.8</v>
      </c>
      <c r="B1224" s="204" t="s">
        <v>1149</v>
      </c>
      <c r="C1224" s="198"/>
      <c r="D1224" s="150" t="s">
        <v>852</v>
      </c>
      <c r="E1224" s="198"/>
      <c r="F1224" s="204" t="s">
        <v>4</v>
      </c>
      <c r="G1224" s="205"/>
      <c r="H1224" s="199"/>
      <c r="I1224" s="215"/>
      <c r="J1224" s="131"/>
    </row>
    <row r="1225" spans="1:10">
      <c r="A1225" s="278"/>
      <c r="B1225" s="204"/>
      <c r="C1225" s="198" t="s">
        <v>789</v>
      </c>
      <c r="D1225" s="202" t="s">
        <v>28</v>
      </c>
      <c r="E1225" s="198" t="s">
        <v>798</v>
      </c>
      <c r="F1225" s="198" t="s">
        <v>14</v>
      </c>
      <c r="G1225" s="205"/>
      <c r="H1225" s="199"/>
      <c r="I1225" s="216"/>
      <c r="J1225" s="131"/>
    </row>
    <row r="1226" spans="1:10">
      <c r="A1226" s="278"/>
      <c r="B1226" s="204"/>
      <c r="C1226" s="198" t="s">
        <v>803</v>
      </c>
      <c r="D1226" s="202" t="s">
        <v>896</v>
      </c>
      <c r="E1226" s="198" t="s">
        <v>798</v>
      </c>
      <c r="F1226" s="198" t="s">
        <v>248</v>
      </c>
      <c r="G1226" s="195"/>
      <c r="H1226" s="209"/>
      <c r="I1226" s="216"/>
      <c r="J1226" s="131"/>
    </row>
    <row r="1227" spans="1:10">
      <c r="A1227" s="278"/>
      <c r="B1227" s="204"/>
      <c r="C1227" s="192" t="s">
        <v>685</v>
      </c>
      <c r="D1227" s="202" t="s">
        <v>177</v>
      </c>
      <c r="E1227" s="198" t="s">
        <v>798</v>
      </c>
      <c r="F1227" s="198" t="s">
        <v>163</v>
      </c>
      <c r="G1227" s="205"/>
      <c r="H1227" s="199"/>
      <c r="I1227" s="216"/>
      <c r="J1227" s="131"/>
    </row>
    <row r="1228" spans="1:10">
      <c r="A1228" s="278"/>
      <c r="B1228" s="204"/>
      <c r="C1228" s="192" t="s">
        <v>621</v>
      </c>
      <c r="D1228" s="202" t="s">
        <v>253</v>
      </c>
      <c r="E1228" s="198" t="s">
        <v>798</v>
      </c>
      <c r="F1228" s="198" t="s">
        <v>163</v>
      </c>
      <c r="G1228" s="205"/>
      <c r="H1228" s="199"/>
      <c r="I1228" s="216"/>
      <c r="J1228" s="131"/>
    </row>
    <row r="1229" spans="1:10">
      <c r="A1229" s="278"/>
      <c r="B1229" s="204"/>
      <c r="C1229" s="198" t="s">
        <v>567</v>
      </c>
      <c r="D1229" s="202" t="s">
        <v>87</v>
      </c>
      <c r="E1229" s="198" t="s">
        <v>798</v>
      </c>
      <c r="F1229" s="198" t="s">
        <v>163</v>
      </c>
      <c r="G1229" s="205"/>
      <c r="H1229" s="199"/>
      <c r="I1229" s="216"/>
      <c r="J1229" s="131"/>
    </row>
    <row r="1230" spans="1:10">
      <c r="A1230" s="278"/>
      <c r="B1230" s="204"/>
      <c r="C1230" s="198" t="s">
        <v>580</v>
      </c>
      <c r="D1230" s="202" t="s">
        <v>30</v>
      </c>
      <c r="E1230" s="198" t="s">
        <v>798</v>
      </c>
      <c r="F1230" s="198" t="s">
        <v>4</v>
      </c>
      <c r="G1230" s="205"/>
      <c r="H1230" s="199"/>
      <c r="I1230" s="216"/>
      <c r="J1230" s="131"/>
    </row>
    <row r="1231" spans="1:10">
      <c r="A1231" s="278"/>
      <c r="B1231" s="204"/>
      <c r="C1231" s="198" t="s">
        <v>581</v>
      </c>
      <c r="D1231" s="202" t="s">
        <v>29</v>
      </c>
      <c r="E1231" s="198" t="s">
        <v>798</v>
      </c>
      <c r="F1231" s="198" t="s">
        <v>4</v>
      </c>
      <c r="G1231" s="205"/>
      <c r="H1231" s="199"/>
      <c r="I1231" s="216"/>
      <c r="J1231" s="131"/>
    </row>
    <row r="1232" spans="1:10">
      <c r="A1232" s="278"/>
      <c r="B1232" s="204"/>
      <c r="C1232" s="198" t="s">
        <v>585</v>
      </c>
      <c r="D1232" s="202" t="s">
        <v>586</v>
      </c>
      <c r="E1232" s="198" t="s">
        <v>798</v>
      </c>
      <c r="F1232" s="198" t="s">
        <v>4</v>
      </c>
      <c r="G1232" s="205"/>
      <c r="H1232" s="199"/>
      <c r="I1232" s="216"/>
      <c r="J1232" s="131"/>
    </row>
    <row r="1233" spans="1:10">
      <c r="A1233" s="278"/>
      <c r="B1233" s="204"/>
      <c r="C1233" s="198" t="s">
        <v>576</v>
      </c>
      <c r="D1233" s="202" t="s">
        <v>577</v>
      </c>
      <c r="E1233" s="198" t="s">
        <v>798</v>
      </c>
      <c r="F1233" s="198" t="s">
        <v>4</v>
      </c>
      <c r="G1233" s="205"/>
      <c r="H1233" s="199"/>
      <c r="I1233" s="216"/>
      <c r="J1233" s="131"/>
    </row>
    <row r="1234" spans="1:10">
      <c r="A1234" s="278"/>
      <c r="B1234" s="204"/>
      <c r="C1234" s="192" t="s">
        <v>610</v>
      </c>
      <c r="D1234" s="202" t="s">
        <v>611</v>
      </c>
      <c r="E1234" s="198" t="s">
        <v>798</v>
      </c>
      <c r="F1234" s="198" t="s">
        <v>4</v>
      </c>
      <c r="G1234" s="205"/>
      <c r="H1234" s="199"/>
      <c r="I1234" s="216"/>
      <c r="J1234" s="131"/>
    </row>
    <row r="1235" spans="1:10">
      <c r="A1235" s="278"/>
      <c r="B1235" s="204"/>
      <c r="C1235" s="203" t="s">
        <v>607</v>
      </c>
      <c r="D1235" s="202" t="s">
        <v>609</v>
      </c>
      <c r="E1235" s="198" t="s">
        <v>798</v>
      </c>
      <c r="F1235" s="198" t="s">
        <v>4</v>
      </c>
      <c r="G1235" s="205"/>
      <c r="H1235" s="199"/>
      <c r="I1235" s="216"/>
      <c r="J1235" s="131"/>
    </row>
    <row r="1236" spans="1:10">
      <c r="A1236" s="278"/>
      <c r="B1236" s="204"/>
      <c r="C1236" s="192" t="s">
        <v>364</v>
      </c>
      <c r="D1236" s="202" t="s">
        <v>31</v>
      </c>
      <c r="E1236" s="198" t="s">
        <v>798</v>
      </c>
      <c r="F1236" s="198" t="s">
        <v>4</v>
      </c>
      <c r="G1236" s="205"/>
      <c r="H1236" s="199"/>
      <c r="I1236" s="216"/>
      <c r="J1236" s="131"/>
    </row>
    <row r="1237" spans="1:10">
      <c r="A1237" s="278"/>
      <c r="B1237" s="204"/>
      <c r="C1237" s="192" t="s">
        <v>974</v>
      </c>
      <c r="D1237" s="202" t="s">
        <v>730</v>
      </c>
      <c r="E1237" s="198" t="s">
        <v>798</v>
      </c>
      <c r="F1237" s="198" t="s">
        <v>4</v>
      </c>
      <c r="G1237" s="205"/>
      <c r="H1237" s="199"/>
      <c r="I1237" s="216"/>
      <c r="J1237" s="131"/>
    </row>
    <row r="1238" spans="1:10">
      <c r="A1238" s="278"/>
      <c r="B1238" s="204"/>
      <c r="C1238" s="192" t="s">
        <v>975</v>
      </c>
      <c r="D1238" s="202" t="s">
        <v>731</v>
      </c>
      <c r="E1238" s="198" t="s">
        <v>798</v>
      </c>
      <c r="F1238" s="198" t="s">
        <v>4</v>
      </c>
      <c r="G1238" s="205"/>
      <c r="H1238" s="199"/>
      <c r="I1238" s="216"/>
      <c r="J1238" s="131"/>
    </row>
    <row r="1239" spans="1:10">
      <c r="A1239" s="279"/>
      <c r="B1239" s="204"/>
      <c r="C1239" s="198" t="s">
        <v>445</v>
      </c>
      <c r="D1239" s="202" t="s">
        <v>446</v>
      </c>
      <c r="E1239" s="198" t="s">
        <v>798</v>
      </c>
      <c r="F1239" s="198" t="s">
        <v>15</v>
      </c>
      <c r="G1239" s="205"/>
      <c r="H1239" s="209"/>
      <c r="I1239" s="216"/>
      <c r="J1239" s="131"/>
    </row>
    <row r="1240" spans="1:10">
      <c r="A1240" s="204"/>
      <c r="B1240" s="204"/>
      <c r="C1240" s="198"/>
      <c r="D1240" s="202"/>
      <c r="E1240" s="198"/>
      <c r="F1240" s="198"/>
      <c r="G1240" s="205"/>
      <c r="H1240" s="199"/>
      <c r="I1240" s="216"/>
      <c r="J1240" s="131"/>
    </row>
    <row r="1241" spans="1:10" ht="24">
      <c r="A1241" s="277">
        <v>10.9</v>
      </c>
      <c r="B1241" s="204" t="s">
        <v>1150</v>
      </c>
      <c r="C1241" s="198"/>
      <c r="D1241" s="150" t="s">
        <v>853</v>
      </c>
      <c r="E1241" s="198"/>
      <c r="F1241" s="204" t="s">
        <v>4</v>
      </c>
      <c r="G1241" s="205"/>
      <c r="H1241" s="199"/>
      <c r="I1241" s="215"/>
      <c r="J1241" s="131"/>
    </row>
    <row r="1242" spans="1:10">
      <c r="A1242" s="278"/>
      <c r="B1242" s="204"/>
      <c r="C1242" s="198" t="s">
        <v>789</v>
      </c>
      <c r="D1242" s="202" t="s">
        <v>28</v>
      </c>
      <c r="E1242" s="198" t="s">
        <v>798</v>
      </c>
      <c r="F1242" s="198" t="s">
        <v>14</v>
      </c>
      <c r="G1242" s="205"/>
      <c r="H1242" s="199"/>
      <c r="I1242" s="216"/>
      <c r="J1242" s="131"/>
    </row>
    <row r="1243" spans="1:10">
      <c r="A1243" s="278"/>
      <c r="B1243" s="204"/>
      <c r="C1243" s="198" t="s">
        <v>803</v>
      </c>
      <c r="D1243" s="202" t="s">
        <v>896</v>
      </c>
      <c r="E1243" s="198" t="s">
        <v>798</v>
      </c>
      <c r="F1243" s="198" t="s">
        <v>248</v>
      </c>
      <c r="G1243" s="195"/>
      <c r="H1243" s="209"/>
      <c r="I1243" s="216"/>
      <c r="J1243" s="131"/>
    </row>
    <row r="1244" spans="1:10">
      <c r="A1244" s="278"/>
      <c r="B1244" s="204"/>
      <c r="C1244" s="192" t="s">
        <v>685</v>
      </c>
      <c r="D1244" s="202" t="s">
        <v>177</v>
      </c>
      <c r="E1244" s="198" t="s">
        <v>798</v>
      </c>
      <c r="F1244" s="198" t="s">
        <v>163</v>
      </c>
      <c r="G1244" s="205"/>
      <c r="H1244" s="199"/>
      <c r="I1244" s="216"/>
      <c r="J1244" s="131"/>
    </row>
    <row r="1245" spans="1:10">
      <c r="A1245" s="278"/>
      <c r="B1245" s="204"/>
      <c r="C1245" s="192" t="s">
        <v>621</v>
      </c>
      <c r="D1245" s="202" t="s">
        <v>253</v>
      </c>
      <c r="E1245" s="198" t="s">
        <v>798</v>
      </c>
      <c r="F1245" s="198" t="s">
        <v>163</v>
      </c>
      <c r="G1245" s="205"/>
      <c r="H1245" s="199"/>
      <c r="I1245" s="216"/>
      <c r="J1245" s="131"/>
    </row>
    <row r="1246" spans="1:10">
      <c r="A1246" s="278"/>
      <c r="B1246" s="204"/>
      <c r="C1246" s="198" t="s">
        <v>567</v>
      </c>
      <c r="D1246" s="202" t="s">
        <v>87</v>
      </c>
      <c r="E1246" s="198" t="s">
        <v>798</v>
      </c>
      <c r="F1246" s="198" t="s">
        <v>163</v>
      </c>
      <c r="G1246" s="205"/>
      <c r="H1246" s="199"/>
      <c r="I1246" s="216"/>
      <c r="J1246" s="131"/>
    </row>
    <row r="1247" spans="1:10">
      <c r="A1247" s="278"/>
      <c r="B1247" s="204"/>
      <c r="C1247" s="198" t="s">
        <v>580</v>
      </c>
      <c r="D1247" s="202" t="s">
        <v>30</v>
      </c>
      <c r="E1247" s="198" t="s">
        <v>798</v>
      </c>
      <c r="F1247" s="198" t="s">
        <v>4</v>
      </c>
      <c r="G1247" s="205"/>
      <c r="H1247" s="199"/>
      <c r="I1247" s="216"/>
      <c r="J1247" s="131"/>
    </row>
    <row r="1248" spans="1:10">
      <c r="A1248" s="278"/>
      <c r="B1248" s="204"/>
      <c r="C1248" s="198" t="s">
        <v>581</v>
      </c>
      <c r="D1248" s="202" t="s">
        <v>29</v>
      </c>
      <c r="E1248" s="198" t="s">
        <v>798</v>
      </c>
      <c r="F1248" s="198" t="s">
        <v>4</v>
      </c>
      <c r="G1248" s="205"/>
      <c r="H1248" s="199"/>
      <c r="I1248" s="216"/>
      <c r="J1248" s="131"/>
    </row>
    <row r="1249" spans="1:10">
      <c r="A1249" s="278"/>
      <c r="B1249" s="204"/>
      <c r="C1249" s="198" t="s">
        <v>585</v>
      </c>
      <c r="D1249" s="202" t="s">
        <v>586</v>
      </c>
      <c r="E1249" s="198" t="s">
        <v>798</v>
      </c>
      <c r="F1249" s="198" t="s">
        <v>4</v>
      </c>
      <c r="G1249" s="205"/>
      <c r="H1249" s="199"/>
      <c r="I1249" s="216"/>
      <c r="J1249" s="131"/>
    </row>
    <row r="1250" spans="1:10">
      <c r="A1250" s="278"/>
      <c r="B1250" s="204"/>
      <c r="C1250" s="192" t="s">
        <v>698</v>
      </c>
      <c r="D1250" s="202" t="s">
        <v>254</v>
      </c>
      <c r="E1250" s="198" t="s">
        <v>798</v>
      </c>
      <c r="F1250" s="198" t="s">
        <v>4</v>
      </c>
      <c r="G1250" s="205"/>
      <c r="H1250" s="199"/>
      <c r="I1250" s="216"/>
      <c r="J1250" s="131"/>
    </row>
    <row r="1251" spans="1:10">
      <c r="A1251" s="278"/>
      <c r="B1251" s="204"/>
      <c r="C1251" s="192" t="s">
        <v>884</v>
      </c>
      <c r="D1251" s="202" t="s">
        <v>766</v>
      </c>
      <c r="E1251" s="198" t="s">
        <v>798</v>
      </c>
      <c r="F1251" s="198" t="s">
        <v>4</v>
      </c>
      <c r="G1251" s="205"/>
      <c r="H1251" s="199"/>
      <c r="I1251" s="216"/>
      <c r="J1251" s="131"/>
    </row>
    <row r="1252" spans="1:10">
      <c r="A1252" s="278"/>
      <c r="B1252" s="204"/>
      <c r="C1252" s="192" t="s">
        <v>364</v>
      </c>
      <c r="D1252" s="202" t="s">
        <v>31</v>
      </c>
      <c r="E1252" s="198" t="s">
        <v>798</v>
      </c>
      <c r="F1252" s="198" t="s">
        <v>4</v>
      </c>
      <c r="G1252" s="205"/>
      <c r="H1252" s="199"/>
      <c r="I1252" s="216"/>
      <c r="J1252" s="131"/>
    </row>
    <row r="1253" spans="1:10">
      <c r="A1253" s="278"/>
      <c r="B1253" s="204"/>
      <c r="C1253" s="192" t="s">
        <v>974</v>
      </c>
      <c r="D1253" s="202" t="s">
        <v>730</v>
      </c>
      <c r="E1253" s="198" t="s">
        <v>798</v>
      </c>
      <c r="F1253" s="198" t="s">
        <v>4</v>
      </c>
      <c r="G1253" s="205"/>
      <c r="H1253" s="199"/>
      <c r="I1253" s="216"/>
      <c r="J1253" s="131"/>
    </row>
    <row r="1254" spans="1:10">
      <c r="A1254" s="278"/>
      <c r="B1254" s="204"/>
      <c r="C1254" s="192" t="s">
        <v>975</v>
      </c>
      <c r="D1254" s="202" t="s">
        <v>731</v>
      </c>
      <c r="E1254" s="198" t="s">
        <v>798</v>
      </c>
      <c r="F1254" s="198" t="s">
        <v>4</v>
      </c>
      <c r="G1254" s="205"/>
      <c r="H1254" s="199"/>
      <c r="I1254" s="216"/>
      <c r="J1254" s="131"/>
    </row>
    <row r="1255" spans="1:10">
      <c r="A1255" s="278"/>
      <c r="B1255" s="204"/>
      <c r="C1255" s="192" t="s">
        <v>604</v>
      </c>
      <c r="D1255" s="202" t="s">
        <v>605</v>
      </c>
      <c r="E1255" s="198" t="s">
        <v>798</v>
      </c>
      <c r="F1255" s="198" t="s">
        <v>4</v>
      </c>
      <c r="G1255" s="205"/>
      <c r="H1255" s="199"/>
      <c r="I1255" s="216"/>
      <c r="J1255" s="131"/>
    </row>
    <row r="1256" spans="1:10">
      <c r="A1256" s="279"/>
      <c r="B1256" s="204"/>
      <c r="C1256" s="198" t="s">
        <v>445</v>
      </c>
      <c r="D1256" s="202" t="s">
        <v>446</v>
      </c>
      <c r="E1256" s="198" t="s">
        <v>798</v>
      </c>
      <c r="F1256" s="198" t="s">
        <v>15</v>
      </c>
      <c r="G1256" s="205"/>
      <c r="H1256" s="209"/>
      <c r="I1256" s="216"/>
      <c r="J1256" s="131"/>
    </row>
    <row r="1257" spans="1:10">
      <c r="A1257" s="204"/>
      <c r="B1257" s="204"/>
      <c r="C1257" s="198"/>
      <c r="D1257" s="202"/>
      <c r="E1257" s="198"/>
      <c r="F1257" s="198"/>
      <c r="G1257" s="205"/>
      <c r="H1257" s="199"/>
      <c r="I1257" s="216"/>
      <c r="J1257" s="131"/>
    </row>
    <row r="1258" spans="1:10" ht="24">
      <c r="A1258" s="280">
        <v>10.1</v>
      </c>
      <c r="B1258" s="204" t="s">
        <v>1151</v>
      </c>
      <c r="C1258" s="198"/>
      <c r="D1258" s="150" t="s">
        <v>854</v>
      </c>
      <c r="E1258" s="198"/>
      <c r="F1258" s="204" t="s">
        <v>4</v>
      </c>
      <c r="G1258" s="205"/>
      <c r="H1258" s="199"/>
      <c r="I1258" s="215"/>
      <c r="J1258" s="131"/>
    </row>
    <row r="1259" spans="1:10">
      <c r="A1259" s="283"/>
      <c r="B1259" s="204"/>
      <c r="C1259" s="198" t="s">
        <v>789</v>
      </c>
      <c r="D1259" s="202" t="s">
        <v>28</v>
      </c>
      <c r="E1259" s="198" t="s">
        <v>798</v>
      </c>
      <c r="F1259" s="198" t="s">
        <v>14</v>
      </c>
      <c r="G1259" s="205"/>
      <c r="H1259" s="199"/>
      <c r="I1259" s="216"/>
      <c r="J1259" s="131"/>
    </row>
    <row r="1260" spans="1:10">
      <c r="A1260" s="283"/>
      <c r="B1260" s="204"/>
      <c r="C1260" s="198" t="s">
        <v>803</v>
      </c>
      <c r="D1260" s="202" t="s">
        <v>896</v>
      </c>
      <c r="E1260" s="198" t="s">
        <v>798</v>
      </c>
      <c r="F1260" s="198" t="s">
        <v>248</v>
      </c>
      <c r="G1260" s="195"/>
      <c r="H1260" s="209"/>
      <c r="I1260" s="216"/>
      <c r="J1260" s="131"/>
    </row>
    <row r="1261" spans="1:10">
      <c r="A1261" s="283"/>
      <c r="B1261" s="204"/>
      <c r="C1261" s="192" t="s">
        <v>696</v>
      </c>
      <c r="D1261" s="202" t="s">
        <v>684</v>
      </c>
      <c r="E1261" s="198" t="s">
        <v>798</v>
      </c>
      <c r="F1261" s="198" t="s">
        <v>163</v>
      </c>
      <c r="G1261" s="205"/>
      <c r="H1261" s="199"/>
      <c r="I1261" s="216"/>
      <c r="J1261" s="131"/>
    </row>
    <row r="1262" spans="1:10">
      <c r="A1262" s="283"/>
      <c r="B1262" s="204"/>
      <c r="C1262" s="198" t="s">
        <v>575</v>
      </c>
      <c r="D1262" s="202" t="s">
        <v>150</v>
      </c>
      <c r="E1262" s="198" t="s">
        <v>798</v>
      </c>
      <c r="F1262" s="198" t="s">
        <v>4</v>
      </c>
      <c r="G1262" s="205"/>
      <c r="H1262" s="199"/>
      <c r="I1262" s="216"/>
      <c r="J1262" s="131"/>
    </row>
    <row r="1263" spans="1:10">
      <c r="A1263" s="283"/>
      <c r="B1263" s="204"/>
      <c r="C1263" s="198" t="s">
        <v>589</v>
      </c>
      <c r="D1263" s="202" t="s">
        <v>590</v>
      </c>
      <c r="E1263" s="198" t="s">
        <v>798</v>
      </c>
      <c r="F1263" s="198" t="s">
        <v>4</v>
      </c>
      <c r="G1263" s="205"/>
      <c r="H1263" s="199"/>
      <c r="I1263" s="216"/>
      <c r="J1263" s="131"/>
    </row>
    <row r="1264" spans="1:10">
      <c r="A1264" s="283"/>
      <c r="B1264" s="204"/>
      <c r="C1264" s="198" t="s">
        <v>595</v>
      </c>
      <c r="D1264" s="202" t="s">
        <v>596</v>
      </c>
      <c r="E1264" s="198" t="s">
        <v>798</v>
      </c>
      <c r="F1264" s="198" t="s">
        <v>4</v>
      </c>
      <c r="G1264" s="205"/>
      <c r="H1264" s="199"/>
      <c r="I1264" s="216"/>
      <c r="J1264" s="131"/>
    </row>
    <row r="1265" spans="1:10">
      <c r="A1265" s="283"/>
      <c r="B1265" s="204"/>
      <c r="C1265" s="192" t="s">
        <v>626</v>
      </c>
      <c r="D1265" s="202" t="s">
        <v>113</v>
      </c>
      <c r="E1265" s="198" t="s">
        <v>798</v>
      </c>
      <c r="F1265" s="198" t="s">
        <v>4</v>
      </c>
      <c r="G1265" s="205"/>
      <c r="H1265" s="199"/>
      <c r="I1265" s="216"/>
      <c r="J1265" s="131"/>
    </row>
    <row r="1266" spans="1:10">
      <c r="A1266" s="283"/>
      <c r="B1266" s="204"/>
      <c r="C1266" s="192" t="s">
        <v>892</v>
      </c>
      <c r="D1266" s="202" t="s">
        <v>114</v>
      </c>
      <c r="E1266" s="198" t="s">
        <v>798</v>
      </c>
      <c r="F1266" s="198" t="s">
        <v>4</v>
      </c>
      <c r="G1266" s="205"/>
      <c r="H1266" s="199"/>
      <c r="I1266" s="216"/>
      <c r="J1266" s="131"/>
    </row>
    <row r="1267" spans="1:10">
      <c r="A1267" s="283"/>
      <c r="B1267" s="204"/>
      <c r="C1267" s="192" t="s">
        <v>890</v>
      </c>
      <c r="D1267" s="202" t="s">
        <v>106</v>
      </c>
      <c r="E1267" s="198" t="s">
        <v>798</v>
      </c>
      <c r="F1267" s="198" t="s">
        <v>4</v>
      </c>
      <c r="G1267" s="205"/>
      <c r="H1267" s="199"/>
      <c r="I1267" s="216"/>
      <c r="J1267" s="131"/>
    </row>
    <row r="1268" spans="1:10">
      <c r="A1268" s="283"/>
      <c r="B1268" s="204"/>
      <c r="C1268" s="192" t="s">
        <v>1009</v>
      </c>
      <c r="D1268" s="202" t="s">
        <v>711</v>
      </c>
      <c r="E1268" s="198" t="s">
        <v>797</v>
      </c>
      <c r="F1268" s="198" t="s">
        <v>4</v>
      </c>
      <c r="G1268" s="205"/>
      <c r="H1268" s="199"/>
      <c r="I1268" s="216"/>
      <c r="J1268" s="131"/>
    </row>
    <row r="1269" spans="1:10">
      <c r="A1269" s="283"/>
      <c r="B1269" s="204"/>
      <c r="C1269" s="198" t="s">
        <v>621</v>
      </c>
      <c r="D1269" s="202" t="s">
        <v>253</v>
      </c>
      <c r="E1269" s="198" t="s">
        <v>798</v>
      </c>
      <c r="F1269" s="198" t="s">
        <v>163</v>
      </c>
      <c r="G1269" s="205"/>
      <c r="H1269" s="199"/>
      <c r="I1269" s="216"/>
      <c r="J1269" s="131"/>
    </row>
    <row r="1270" spans="1:10">
      <c r="A1270" s="283"/>
      <c r="B1270" s="204"/>
      <c r="C1270" s="192" t="s">
        <v>567</v>
      </c>
      <c r="D1270" s="202" t="s">
        <v>87</v>
      </c>
      <c r="E1270" s="198" t="s">
        <v>798</v>
      </c>
      <c r="F1270" s="198" t="s">
        <v>163</v>
      </c>
      <c r="G1270" s="205"/>
      <c r="H1270" s="199"/>
      <c r="I1270" s="216"/>
      <c r="J1270" s="131"/>
    </row>
    <row r="1271" spans="1:10">
      <c r="A1271" s="283"/>
      <c r="B1271" s="204"/>
      <c r="C1271" s="192" t="s">
        <v>580</v>
      </c>
      <c r="D1271" s="202" t="s">
        <v>30</v>
      </c>
      <c r="E1271" s="198" t="s">
        <v>798</v>
      </c>
      <c r="F1271" s="198" t="s">
        <v>4</v>
      </c>
      <c r="G1271" s="205"/>
      <c r="H1271" s="199"/>
      <c r="I1271" s="216"/>
      <c r="J1271" s="131"/>
    </row>
    <row r="1272" spans="1:10">
      <c r="A1272" s="283"/>
      <c r="B1272" s="204"/>
      <c r="C1272" s="203" t="s">
        <v>1021</v>
      </c>
      <c r="D1272" s="202" t="s">
        <v>1440</v>
      </c>
      <c r="E1272" s="198" t="s">
        <v>798</v>
      </c>
      <c r="F1272" s="198" t="s">
        <v>163</v>
      </c>
      <c r="G1272" s="205"/>
      <c r="H1272" s="199"/>
      <c r="I1272" s="216"/>
      <c r="J1272" s="131"/>
    </row>
    <row r="1273" spans="1:10">
      <c r="A1273" s="283"/>
      <c r="B1273" s="204"/>
      <c r="C1273" s="203" t="s">
        <v>1022</v>
      </c>
      <c r="D1273" s="202" t="s">
        <v>1441</v>
      </c>
      <c r="E1273" s="198" t="s">
        <v>798</v>
      </c>
      <c r="F1273" s="198" t="s">
        <v>4</v>
      </c>
      <c r="G1273" s="205"/>
      <c r="H1273" s="199"/>
      <c r="I1273" s="216"/>
      <c r="J1273" s="131"/>
    </row>
    <row r="1274" spans="1:10">
      <c r="A1274" s="283"/>
      <c r="B1274" s="204"/>
      <c r="C1274" s="192" t="s">
        <v>666</v>
      </c>
      <c r="D1274" s="202" t="s">
        <v>261</v>
      </c>
      <c r="E1274" s="198" t="s">
        <v>798</v>
      </c>
      <c r="F1274" s="198" t="s">
        <v>4</v>
      </c>
      <c r="G1274" s="205"/>
      <c r="H1274" s="199"/>
      <c r="I1274" s="216"/>
      <c r="J1274" s="131"/>
    </row>
    <row r="1275" spans="1:10">
      <c r="A1275" s="283"/>
      <c r="B1275" s="204"/>
      <c r="C1275" s="192" t="s">
        <v>364</v>
      </c>
      <c r="D1275" s="202" t="s">
        <v>31</v>
      </c>
      <c r="E1275" s="198" t="s">
        <v>798</v>
      </c>
      <c r="F1275" s="198" t="s">
        <v>4</v>
      </c>
      <c r="G1275" s="205"/>
      <c r="H1275" s="199"/>
      <c r="I1275" s="216"/>
      <c r="J1275" s="131"/>
    </row>
    <row r="1276" spans="1:10">
      <c r="A1276" s="281"/>
      <c r="B1276" s="204"/>
      <c r="C1276" s="192" t="s">
        <v>445</v>
      </c>
      <c r="D1276" s="202" t="s">
        <v>446</v>
      </c>
      <c r="E1276" s="198" t="s">
        <v>798</v>
      </c>
      <c r="F1276" s="198" t="s">
        <v>15</v>
      </c>
      <c r="G1276" s="205"/>
      <c r="H1276" s="199"/>
      <c r="I1276" s="216"/>
      <c r="J1276" s="131"/>
    </row>
    <row r="1277" spans="1:10">
      <c r="A1277" s="204"/>
      <c r="B1277" s="204"/>
      <c r="C1277" s="198"/>
      <c r="D1277" s="202"/>
      <c r="E1277" s="198"/>
      <c r="F1277" s="198"/>
      <c r="G1277" s="205"/>
      <c r="H1277" s="199"/>
      <c r="I1277" s="216"/>
      <c r="J1277" s="131"/>
    </row>
    <row r="1278" spans="1:10" s="140" customFormat="1" ht="24">
      <c r="A1278" s="277">
        <v>10.11</v>
      </c>
      <c r="B1278" s="204" t="s">
        <v>1152</v>
      </c>
      <c r="C1278" s="204"/>
      <c r="D1278" s="150" t="s">
        <v>1309</v>
      </c>
      <c r="E1278" s="204"/>
      <c r="F1278" s="204" t="s">
        <v>4</v>
      </c>
      <c r="G1278" s="207"/>
      <c r="H1278" s="199"/>
      <c r="I1278" s="215"/>
      <c r="J1278" s="141"/>
    </row>
    <row r="1279" spans="1:10">
      <c r="A1279" s="278"/>
      <c r="B1279" s="204"/>
      <c r="C1279" s="198" t="s">
        <v>789</v>
      </c>
      <c r="D1279" s="202" t="s">
        <v>28</v>
      </c>
      <c r="E1279" s="198" t="s">
        <v>798</v>
      </c>
      <c r="F1279" s="198" t="s">
        <v>14</v>
      </c>
      <c r="G1279" s="205"/>
      <c r="H1279" s="199"/>
      <c r="I1279" s="216"/>
    </row>
    <row r="1280" spans="1:10">
      <c r="A1280" s="278"/>
      <c r="B1280" s="204"/>
      <c r="C1280" s="198" t="s">
        <v>803</v>
      </c>
      <c r="D1280" s="202" t="s">
        <v>896</v>
      </c>
      <c r="E1280" s="198" t="s">
        <v>798</v>
      </c>
      <c r="F1280" s="198" t="s">
        <v>248</v>
      </c>
      <c r="G1280" s="195"/>
      <c r="H1280" s="209"/>
      <c r="I1280" s="216"/>
    </row>
    <row r="1281" spans="1:10">
      <c r="A1281" s="278"/>
      <c r="B1281" s="204"/>
      <c r="C1281" s="192" t="s">
        <v>685</v>
      </c>
      <c r="D1281" s="202" t="s">
        <v>177</v>
      </c>
      <c r="E1281" s="198" t="s">
        <v>798</v>
      </c>
      <c r="F1281" s="198" t="s">
        <v>163</v>
      </c>
      <c r="G1281" s="205"/>
      <c r="H1281" s="199"/>
      <c r="I1281" s="216"/>
    </row>
    <row r="1282" spans="1:10">
      <c r="A1282" s="278"/>
      <c r="B1282" s="204"/>
      <c r="C1282" s="192" t="s">
        <v>621</v>
      </c>
      <c r="D1282" s="202" t="s">
        <v>253</v>
      </c>
      <c r="E1282" s="198" t="s">
        <v>798</v>
      </c>
      <c r="F1282" s="198" t="s">
        <v>163</v>
      </c>
      <c r="G1282" s="205"/>
      <c r="H1282" s="199"/>
      <c r="I1282" s="216"/>
    </row>
    <row r="1283" spans="1:10">
      <c r="A1283" s="278"/>
      <c r="B1283" s="204"/>
      <c r="C1283" s="192" t="s">
        <v>567</v>
      </c>
      <c r="D1283" s="202" t="s">
        <v>87</v>
      </c>
      <c r="E1283" s="198" t="s">
        <v>798</v>
      </c>
      <c r="F1283" s="198" t="s">
        <v>163</v>
      </c>
      <c r="G1283" s="205"/>
      <c r="H1283" s="199"/>
      <c r="I1283" s="216"/>
    </row>
    <row r="1284" spans="1:10">
      <c r="A1284" s="278"/>
      <c r="B1284" s="204"/>
      <c r="C1284" s="192" t="s">
        <v>580</v>
      </c>
      <c r="D1284" s="202" t="s">
        <v>30</v>
      </c>
      <c r="E1284" s="198" t="s">
        <v>798</v>
      </c>
      <c r="F1284" s="198" t="s">
        <v>4</v>
      </c>
      <c r="G1284" s="205"/>
      <c r="H1284" s="199"/>
      <c r="I1284" s="216"/>
    </row>
    <row r="1285" spans="1:10">
      <c r="A1285" s="278"/>
      <c r="B1285" s="204"/>
      <c r="C1285" s="192" t="s">
        <v>581</v>
      </c>
      <c r="D1285" s="202" t="s">
        <v>29</v>
      </c>
      <c r="E1285" s="198" t="s">
        <v>798</v>
      </c>
      <c r="F1285" s="198" t="s">
        <v>4</v>
      </c>
      <c r="G1285" s="205"/>
      <c r="H1285" s="199"/>
      <c r="I1285" s="216"/>
    </row>
    <row r="1286" spans="1:10">
      <c r="A1286" s="278"/>
      <c r="B1286" s="204"/>
      <c r="C1286" s="192" t="s">
        <v>585</v>
      </c>
      <c r="D1286" s="202" t="s">
        <v>586</v>
      </c>
      <c r="E1286" s="198" t="s">
        <v>798</v>
      </c>
      <c r="F1286" s="198" t="s">
        <v>4</v>
      </c>
      <c r="G1286" s="205"/>
      <c r="H1286" s="199"/>
      <c r="I1286" s="216"/>
    </row>
    <row r="1287" spans="1:10">
      <c r="A1287" s="278"/>
      <c r="B1287" s="204"/>
      <c r="C1287" s="192" t="s">
        <v>699</v>
      </c>
      <c r="D1287" s="202" t="s">
        <v>262</v>
      </c>
      <c r="E1287" s="198" t="s">
        <v>798</v>
      </c>
      <c r="F1287" s="198" t="s">
        <v>4</v>
      </c>
      <c r="G1287" s="205"/>
      <c r="H1287" s="199"/>
      <c r="I1287" s="216"/>
    </row>
    <row r="1288" spans="1:10">
      <c r="A1288" s="278"/>
      <c r="B1288" s="204"/>
      <c r="C1288" s="192" t="s">
        <v>578</v>
      </c>
      <c r="D1288" s="202" t="s">
        <v>579</v>
      </c>
      <c r="E1288" s="198" t="s">
        <v>798</v>
      </c>
      <c r="F1288" s="198" t="s">
        <v>4</v>
      </c>
      <c r="G1288" s="205"/>
      <c r="H1288" s="199"/>
      <c r="I1288" s="216"/>
    </row>
    <row r="1289" spans="1:10">
      <c r="A1289" s="278"/>
      <c r="B1289" s="204"/>
      <c r="C1289" s="203" t="s">
        <v>655</v>
      </c>
      <c r="D1289" s="202" t="s">
        <v>131</v>
      </c>
      <c r="E1289" s="198" t="s">
        <v>798</v>
      </c>
      <c r="F1289" s="198" t="s">
        <v>4</v>
      </c>
      <c r="G1289" s="205"/>
      <c r="H1289" s="199"/>
      <c r="I1289" s="216"/>
    </row>
    <row r="1290" spans="1:10">
      <c r="A1290" s="278"/>
      <c r="B1290" s="204"/>
      <c r="C1290" s="192" t="s">
        <v>364</v>
      </c>
      <c r="D1290" s="202" t="s">
        <v>31</v>
      </c>
      <c r="E1290" s="198" t="s">
        <v>798</v>
      </c>
      <c r="F1290" s="198" t="s">
        <v>4</v>
      </c>
      <c r="G1290" s="205"/>
      <c r="H1290" s="199"/>
      <c r="I1290" s="216"/>
    </row>
    <row r="1291" spans="1:10">
      <c r="A1291" s="278"/>
      <c r="B1291" s="204"/>
      <c r="C1291" s="192" t="s">
        <v>974</v>
      </c>
      <c r="D1291" s="202" t="s">
        <v>730</v>
      </c>
      <c r="E1291" s="198" t="s">
        <v>798</v>
      </c>
      <c r="F1291" s="198" t="s">
        <v>4</v>
      </c>
      <c r="G1291" s="205"/>
      <c r="H1291" s="199"/>
      <c r="I1291" s="216"/>
    </row>
    <row r="1292" spans="1:10">
      <c r="A1292" s="278"/>
      <c r="B1292" s="204"/>
      <c r="C1292" s="192" t="s">
        <v>975</v>
      </c>
      <c r="D1292" s="202" t="s">
        <v>731</v>
      </c>
      <c r="E1292" s="198" t="s">
        <v>798</v>
      </c>
      <c r="F1292" s="198" t="s">
        <v>4</v>
      </c>
      <c r="G1292" s="205"/>
      <c r="H1292" s="199"/>
      <c r="I1292" s="216"/>
    </row>
    <row r="1293" spans="1:10">
      <c r="A1293" s="279"/>
      <c r="B1293" s="204"/>
      <c r="C1293" s="198" t="s">
        <v>445</v>
      </c>
      <c r="D1293" s="202" t="s">
        <v>446</v>
      </c>
      <c r="E1293" s="198" t="s">
        <v>798</v>
      </c>
      <c r="F1293" s="198" t="s">
        <v>15</v>
      </c>
      <c r="G1293" s="205"/>
      <c r="H1293" s="209"/>
      <c r="I1293" s="216"/>
    </row>
    <row r="1294" spans="1:10">
      <c r="A1294" s="204"/>
      <c r="B1294" s="204"/>
      <c r="C1294" s="198"/>
      <c r="D1294" s="202"/>
      <c r="E1294" s="198"/>
      <c r="F1294" s="198"/>
      <c r="G1294" s="205"/>
      <c r="H1294" s="199"/>
      <c r="I1294" s="216"/>
    </row>
    <row r="1295" spans="1:10" s="140" customFormat="1" ht="24">
      <c r="A1295" s="277">
        <v>10.119999999999999</v>
      </c>
      <c r="B1295" s="204" t="s">
        <v>1153</v>
      </c>
      <c r="C1295" s="204"/>
      <c r="D1295" s="150" t="s">
        <v>271</v>
      </c>
      <c r="E1295" s="204"/>
      <c r="F1295" s="204" t="s">
        <v>4</v>
      </c>
      <c r="G1295" s="207"/>
      <c r="H1295" s="199"/>
      <c r="I1295" s="215"/>
      <c r="J1295" s="141"/>
    </row>
    <row r="1296" spans="1:10">
      <c r="A1296" s="278"/>
      <c r="B1296" s="204"/>
      <c r="C1296" s="198" t="s">
        <v>789</v>
      </c>
      <c r="D1296" s="202" t="s">
        <v>28</v>
      </c>
      <c r="E1296" s="198" t="s">
        <v>798</v>
      </c>
      <c r="F1296" s="198" t="s">
        <v>14</v>
      </c>
      <c r="G1296" s="205"/>
      <c r="H1296" s="199"/>
      <c r="I1296" s="216"/>
    </row>
    <row r="1297" spans="1:9">
      <c r="A1297" s="278"/>
      <c r="B1297" s="204"/>
      <c r="C1297" s="198" t="s">
        <v>803</v>
      </c>
      <c r="D1297" s="202" t="s">
        <v>896</v>
      </c>
      <c r="E1297" s="198" t="s">
        <v>798</v>
      </c>
      <c r="F1297" s="198" t="s">
        <v>248</v>
      </c>
      <c r="G1297" s="195"/>
      <c r="H1297" s="209"/>
      <c r="I1297" s="216"/>
    </row>
    <row r="1298" spans="1:9">
      <c r="A1298" s="278"/>
      <c r="B1298" s="204"/>
      <c r="C1298" s="192" t="s">
        <v>692</v>
      </c>
      <c r="D1298" s="202" t="s">
        <v>110</v>
      </c>
      <c r="E1298" s="198" t="s">
        <v>798</v>
      </c>
      <c r="F1298" s="198" t="s">
        <v>163</v>
      </c>
      <c r="G1298" s="205"/>
      <c r="H1298" s="199"/>
      <c r="I1298" s="216"/>
    </row>
    <row r="1299" spans="1:9">
      <c r="A1299" s="278"/>
      <c r="B1299" s="204"/>
      <c r="C1299" s="192" t="s">
        <v>575</v>
      </c>
      <c r="D1299" s="202" t="s">
        <v>150</v>
      </c>
      <c r="E1299" s="198" t="s">
        <v>798</v>
      </c>
      <c r="F1299" s="198" t="s">
        <v>4</v>
      </c>
      <c r="G1299" s="205"/>
      <c r="H1299" s="199"/>
      <c r="I1299" s="216"/>
    </row>
    <row r="1300" spans="1:9">
      <c r="A1300" s="278"/>
      <c r="B1300" s="204"/>
      <c r="C1300" s="192" t="s">
        <v>573</v>
      </c>
      <c r="D1300" s="202" t="s">
        <v>112</v>
      </c>
      <c r="E1300" s="198" t="s">
        <v>798</v>
      </c>
      <c r="F1300" s="198" t="s">
        <v>4</v>
      </c>
      <c r="G1300" s="205"/>
      <c r="H1300" s="199"/>
      <c r="I1300" s="216"/>
    </row>
    <row r="1301" spans="1:9">
      <c r="A1301" s="278"/>
      <c r="B1301" s="204"/>
      <c r="C1301" s="192" t="s">
        <v>595</v>
      </c>
      <c r="D1301" s="202" t="s">
        <v>596</v>
      </c>
      <c r="E1301" s="198" t="s">
        <v>798</v>
      </c>
      <c r="F1301" s="198" t="s">
        <v>4</v>
      </c>
      <c r="G1301" s="205"/>
      <c r="H1301" s="199"/>
      <c r="I1301" s="216"/>
    </row>
    <row r="1302" spans="1:9">
      <c r="A1302" s="278"/>
      <c r="B1302" s="204"/>
      <c r="C1302" s="192" t="s">
        <v>626</v>
      </c>
      <c r="D1302" s="202" t="s">
        <v>113</v>
      </c>
      <c r="E1302" s="198" t="s">
        <v>798</v>
      </c>
      <c r="F1302" s="198" t="s">
        <v>4</v>
      </c>
      <c r="G1302" s="205"/>
      <c r="H1302" s="199"/>
      <c r="I1302" s="216"/>
    </row>
    <row r="1303" spans="1:9">
      <c r="A1303" s="278"/>
      <c r="B1303" s="204"/>
      <c r="C1303" s="192" t="s">
        <v>892</v>
      </c>
      <c r="D1303" s="202" t="s">
        <v>114</v>
      </c>
      <c r="E1303" s="198" t="s">
        <v>798</v>
      </c>
      <c r="F1303" s="198" t="s">
        <v>4</v>
      </c>
      <c r="G1303" s="205"/>
      <c r="H1303" s="199"/>
      <c r="I1303" s="216"/>
    </row>
    <row r="1304" spans="1:9">
      <c r="A1304" s="278"/>
      <c r="B1304" s="204"/>
      <c r="C1304" s="192" t="s">
        <v>890</v>
      </c>
      <c r="D1304" s="202" t="s">
        <v>106</v>
      </c>
      <c r="E1304" s="198" t="s">
        <v>798</v>
      </c>
      <c r="F1304" s="198" t="s">
        <v>4</v>
      </c>
      <c r="G1304" s="205"/>
      <c r="H1304" s="199"/>
      <c r="I1304" s="216"/>
    </row>
    <row r="1305" spans="1:9">
      <c r="A1305" s="278"/>
      <c r="B1305" s="204"/>
      <c r="C1305" s="192" t="s">
        <v>1009</v>
      </c>
      <c r="D1305" s="202" t="s">
        <v>711</v>
      </c>
      <c r="E1305" s="198" t="s">
        <v>797</v>
      </c>
      <c r="F1305" s="198" t="s">
        <v>4</v>
      </c>
      <c r="G1305" s="205"/>
      <c r="H1305" s="199"/>
      <c r="I1305" s="216"/>
    </row>
    <row r="1306" spans="1:9">
      <c r="A1306" s="278"/>
      <c r="B1306" s="204"/>
      <c r="C1306" s="192" t="s">
        <v>621</v>
      </c>
      <c r="D1306" s="202" t="s">
        <v>253</v>
      </c>
      <c r="E1306" s="198" t="s">
        <v>798</v>
      </c>
      <c r="F1306" s="198" t="s">
        <v>163</v>
      </c>
      <c r="G1306" s="205"/>
      <c r="H1306" s="199"/>
      <c r="I1306" s="216"/>
    </row>
    <row r="1307" spans="1:9">
      <c r="A1307" s="278"/>
      <c r="B1307" s="204"/>
      <c r="C1307" s="198" t="s">
        <v>567</v>
      </c>
      <c r="D1307" s="202" t="s">
        <v>87</v>
      </c>
      <c r="E1307" s="198" t="s">
        <v>798</v>
      </c>
      <c r="F1307" s="198" t="s">
        <v>163</v>
      </c>
      <c r="G1307" s="205"/>
      <c r="H1307" s="199"/>
      <c r="I1307" s="216"/>
    </row>
    <row r="1308" spans="1:9">
      <c r="A1308" s="278"/>
      <c r="B1308" s="204"/>
      <c r="C1308" s="192" t="s">
        <v>580</v>
      </c>
      <c r="D1308" s="202" t="s">
        <v>30</v>
      </c>
      <c r="E1308" s="198" t="s">
        <v>798</v>
      </c>
      <c r="F1308" s="198" t="s">
        <v>4</v>
      </c>
      <c r="G1308" s="205"/>
      <c r="H1308" s="199"/>
      <c r="I1308" s="216"/>
    </row>
    <row r="1309" spans="1:9">
      <c r="A1309" s="278"/>
      <c r="B1309" s="204"/>
      <c r="C1309" s="198" t="s">
        <v>657</v>
      </c>
      <c r="D1309" s="202" t="s">
        <v>181</v>
      </c>
      <c r="E1309" s="198" t="s">
        <v>798</v>
      </c>
      <c r="F1309" s="198" t="s">
        <v>4</v>
      </c>
      <c r="G1309" s="205"/>
      <c r="H1309" s="199"/>
      <c r="I1309" s="216"/>
    </row>
    <row r="1310" spans="1:9">
      <c r="A1310" s="278"/>
      <c r="B1310" s="204"/>
      <c r="C1310" s="203" t="s">
        <v>1021</v>
      </c>
      <c r="D1310" s="202" t="s">
        <v>1440</v>
      </c>
      <c r="E1310" s="198" t="s">
        <v>798</v>
      </c>
      <c r="F1310" s="198" t="s">
        <v>163</v>
      </c>
      <c r="G1310" s="205"/>
      <c r="H1310" s="199"/>
      <c r="I1310" s="216"/>
    </row>
    <row r="1311" spans="1:9">
      <c r="A1311" s="278"/>
      <c r="B1311" s="204"/>
      <c r="C1311" s="203" t="s">
        <v>1022</v>
      </c>
      <c r="D1311" s="202" t="s">
        <v>1441</v>
      </c>
      <c r="E1311" s="198" t="s">
        <v>798</v>
      </c>
      <c r="F1311" s="198" t="s">
        <v>4</v>
      </c>
      <c r="G1311" s="205"/>
      <c r="H1311" s="199"/>
      <c r="I1311" s="216"/>
    </row>
    <row r="1312" spans="1:9">
      <c r="A1312" s="278"/>
      <c r="B1312" s="204"/>
      <c r="C1312" s="192" t="s">
        <v>364</v>
      </c>
      <c r="D1312" s="202" t="s">
        <v>31</v>
      </c>
      <c r="E1312" s="198" t="s">
        <v>798</v>
      </c>
      <c r="F1312" s="198" t="s">
        <v>4</v>
      </c>
      <c r="G1312" s="205"/>
      <c r="H1312" s="199"/>
      <c r="I1312" s="216"/>
    </row>
    <row r="1313" spans="1:10">
      <c r="A1313" s="279"/>
      <c r="B1313" s="204"/>
      <c r="C1313" s="198" t="s">
        <v>445</v>
      </c>
      <c r="D1313" s="202" t="s">
        <v>446</v>
      </c>
      <c r="E1313" s="198" t="s">
        <v>798</v>
      </c>
      <c r="F1313" s="198" t="s">
        <v>15</v>
      </c>
      <c r="G1313" s="205"/>
      <c r="H1313" s="209"/>
      <c r="I1313" s="216"/>
    </row>
    <row r="1314" spans="1:10">
      <c r="A1314" s="204"/>
      <c r="B1314" s="204"/>
      <c r="C1314" s="198"/>
      <c r="D1314" s="202"/>
      <c r="E1314" s="198"/>
      <c r="F1314" s="198"/>
      <c r="G1314" s="205"/>
      <c r="H1314" s="199"/>
      <c r="I1314" s="216"/>
    </row>
    <row r="1315" spans="1:10" ht="24">
      <c r="A1315" s="277">
        <v>10.130000000000001</v>
      </c>
      <c r="B1315" s="204" t="s">
        <v>1438</v>
      </c>
      <c r="C1315" s="204"/>
      <c r="D1315" s="150" t="s">
        <v>1439</v>
      </c>
      <c r="E1315" s="204"/>
      <c r="F1315" s="204" t="s">
        <v>4</v>
      </c>
      <c r="G1315" s="207"/>
      <c r="H1315" s="210"/>
      <c r="I1315" s="215"/>
    </row>
    <row r="1316" spans="1:10">
      <c r="A1316" s="278"/>
      <c r="B1316" s="204"/>
      <c r="C1316" s="198" t="s">
        <v>789</v>
      </c>
      <c r="D1316" s="202" t="s">
        <v>28</v>
      </c>
      <c r="E1316" s="198" t="s">
        <v>798</v>
      </c>
      <c r="F1316" s="198" t="s">
        <v>14</v>
      </c>
      <c r="G1316" s="205"/>
      <c r="H1316" s="199"/>
      <c r="I1316" s="216"/>
      <c r="J1316" s="131"/>
    </row>
    <row r="1317" spans="1:10">
      <c r="A1317" s="278"/>
      <c r="B1317" s="204"/>
      <c r="C1317" s="198" t="s">
        <v>803</v>
      </c>
      <c r="D1317" s="202" t="s">
        <v>896</v>
      </c>
      <c r="E1317" s="198" t="s">
        <v>798</v>
      </c>
      <c r="F1317" s="198" t="s">
        <v>248</v>
      </c>
      <c r="G1317" s="205"/>
      <c r="H1317" s="199"/>
      <c r="I1317" s="216"/>
    </row>
    <row r="1318" spans="1:10">
      <c r="A1318" s="278"/>
      <c r="B1318" s="204"/>
      <c r="C1318" s="203" t="s">
        <v>692</v>
      </c>
      <c r="D1318" s="202" t="s">
        <v>110</v>
      </c>
      <c r="E1318" s="198" t="s">
        <v>798</v>
      </c>
      <c r="F1318" s="198" t="s">
        <v>163</v>
      </c>
      <c r="G1318" s="205"/>
      <c r="H1318" s="199"/>
      <c r="I1318" s="216"/>
    </row>
    <row r="1319" spans="1:10">
      <c r="A1319" s="278"/>
      <c r="B1319" s="204"/>
      <c r="C1319" s="203" t="s">
        <v>575</v>
      </c>
      <c r="D1319" s="202" t="s">
        <v>150</v>
      </c>
      <c r="E1319" s="198" t="s">
        <v>798</v>
      </c>
      <c r="F1319" s="198" t="s">
        <v>4</v>
      </c>
      <c r="G1319" s="205"/>
      <c r="H1319" s="199"/>
      <c r="I1319" s="216"/>
    </row>
    <row r="1320" spans="1:10">
      <c r="A1320" s="278"/>
      <c r="B1320" s="204"/>
      <c r="C1320" s="203" t="s">
        <v>589</v>
      </c>
      <c r="D1320" s="202" t="s">
        <v>590</v>
      </c>
      <c r="E1320" s="198" t="s">
        <v>798</v>
      </c>
      <c r="F1320" s="198" t="s">
        <v>4</v>
      </c>
      <c r="G1320" s="205"/>
      <c r="H1320" s="199"/>
      <c r="I1320" s="216"/>
    </row>
    <row r="1321" spans="1:10">
      <c r="A1321" s="278"/>
      <c r="B1321" s="204"/>
      <c r="C1321" s="203" t="s">
        <v>595</v>
      </c>
      <c r="D1321" s="202" t="s">
        <v>596</v>
      </c>
      <c r="E1321" s="198" t="s">
        <v>798</v>
      </c>
      <c r="F1321" s="198" t="s">
        <v>4</v>
      </c>
      <c r="G1321" s="205"/>
      <c r="H1321" s="199"/>
      <c r="I1321" s="216"/>
    </row>
    <row r="1322" spans="1:10">
      <c r="A1322" s="278"/>
      <c r="B1322" s="204"/>
      <c r="C1322" s="203" t="s">
        <v>626</v>
      </c>
      <c r="D1322" s="202" t="s">
        <v>113</v>
      </c>
      <c r="E1322" s="198" t="s">
        <v>798</v>
      </c>
      <c r="F1322" s="198" t="s">
        <v>4</v>
      </c>
      <c r="G1322" s="205"/>
      <c r="H1322" s="199"/>
      <c r="I1322" s="216"/>
    </row>
    <row r="1323" spans="1:10">
      <c r="A1323" s="278"/>
      <c r="B1323" s="204"/>
      <c r="C1323" s="203" t="s">
        <v>892</v>
      </c>
      <c r="D1323" s="202" t="s">
        <v>114</v>
      </c>
      <c r="E1323" s="198" t="s">
        <v>798</v>
      </c>
      <c r="F1323" s="198" t="s">
        <v>4</v>
      </c>
      <c r="G1323" s="205"/>
      <c r="H1323" s="199"/>
      <c r="I1323" s="216"/>
    </row>
    <row r="1324" spans="1:10">
      <c r="A1324" s="278"/>
      <c r="B1324" s="204"/>
      <c r="C1324" s="203" t="s">
        <v>890</v>
      </c>
      <c r="D1324" s="202" t="s">
        <v>106</v>
      </c>
      <c r="E1324" s="198" t="s">
        <v>798</v>
      </c>
      <c r="F1324" s="198" t="s">
        <v>4</v>
      </c>
      <c r="G1324" s="205"/>
      <c r="H1324" s="199"/>
      <c r="I1324" s="216"/>
    </row>
    <row r="1325" spans="1:10">
      <c r="A1325" s="278"/>
      <c r="B1325" s="204"/>
      <c r="C1325" s="203" t="s">
        <v>1009</v>
      </c>
      <c r="D1325" s="202" t="s">
        <v>711</v>
      </c>
      <c r="E1325" s="198" t="s">
        <v>797</v>
      </c>
      <c r="F1325" s="198" t="s">
        <v>4</v>
      </c>
      <c r="G1325" s="205"/>
      <c r="H1325" s="199"/>
      <c r="I1325" s="216"/>
    </row>
    <row r="1326" spans="1:10">
      <c r="A1326" s="278"/>
      <c r="B1326" s="204"/>
      <c r="C1326" s="203" t="s">
        <v>621</v>
      </c>
      <c r="D1326" s="202" t="s">
        <v>253</v>
      </c>
      <c r="E1326" s="198" t="s">
        <v>798</v>
      </c>
      <c r="F1326" s="198" t="s">
        <v>163</v>
      </c>
      <c r="G1326" s="205"/>
      <c r="H1326" s="199"/>
      <c r="I1326" s="216"/>
    </row>
    <row r="1327" spans="1:10">
      <c r="A1327" s="278"/>
      <c r="B1327" s="204"/>
      <c r="C1327" s="203" t="s">
        <v>567</v>
      </c>
      <c r="D1327" s="202" t="s">
        <v>87</v>
      </c>
      <c r="E1327" s="198" t="s">
        <v>798</v>
      </c>
      <c r="F1327" s="198" t="s">
        <v>163</v>
      </c>
      <c r="G1327" s="205"/>
      <c r="H1327" s="199"/>
      <c r="I1327" s="216"/>
    </row>
    <row r="1328" spans="1:10">
      <c r="A1328" s="278"/>
      <c r="B1328" s="204"/>
      <c r="C1328" s="203" t="s">
        <v>580</v>
      </c>
      <c r="D1328" s="202" t="s">
        <v>30</v>
      </c>
      <c r="E1328" s="198" t="s">
        <v>798</v>
      </c>
      <c r="F1328" s="198" t="s">
        <v>4</v>
      </c>
      <c r="G1328" s="205"/>
      <c r="H1328" s="199"/>
      <c r="I1328" s="216"/>
    </row>
    <row r="1329" spans="1:10">
      <c r="A1329" s="278"/>
      <c r="B1329" s="204"/>
      <c r="C1329" s="203" t="s">
        <v>1021</v>
      </c>
      <c r="D1329" s="202" t="s">
        <v>1440</v>
      </c>
      <c r="E1329" s="198" t="s">
        <v>798</v>
      </c>
      <c r="F1329" s="198" t="s">
        <v>163</v>
      </c>
      <c r="G1329" s="205"/>
      <c r="H1329" s="199"/>
      <c r="I1329" s="216"/>
    </row>
    <row r="1330" spans="1:10">
      <c r="A1330" s="278"/>
      <c r="B1330" s="204"/>
      <c r="C1330" s="203" t="s">
        <v>1022</v>
      </c>
      <c r="D1330" s="202" t="s">
        <v>1441</v>
      </c>
      <c r="E1330" s="198" t="s">
        <v>798</v>
      </c>
      <c r="F1330" s="198" t="s">
        <v>4</v>
      </c>
      <c r="G1330" s="205"/>
      <c r="H1330" s="199"/>
      <c r="I1330" s="216"/>
    </row>
    <row r="1331" spans="1:10">
      <c r="A1331" s="278"/>
      <c r="B1331" s="204"/>
      <c r="C1331" s="198" t="s">
        <v>364</v>
      </c>
      <c r="D1331" s="202" t="s">
        <v>31</v>
      </c>
      <c r="E1331" s="198" t="s">
        <v>798</v>
      </c>
      <c r="F1331" s="198" t="s">
        <v>4</v>
      </c>
      <c r="G1331" s="205"/>
      <c r="H1331" s="199"/>
      <c r="I1331" s="216"/>
    </row>
    <row r="1332" spans="1:10">
      <c r="A1332" s="279"/>
      <c r="B1332" s="204"/>
      <c r="C1332" s="198" t="s">
        <v>445</v>
      </c>
      <c r="D1332" s="202" t="s">
        <v>446</v>
      </c>
      <c r="E1332" s="198" t="s">
        <v>798</v>
      </c>
      <c r="F1332" s="198" t="s">
        <v>15</v>
      </c>
      <c r="G1332" s="205"/>
      <c r="H1332" s="199"/>
      <c r="I1332" s="216"/>
    </row>
    <row r="1333" spans="1:10">
      <c r="A1333" s="204"/>
      <c r="B1333" s="204"/>
      <c r="C1333" s="198"/>
      <c r="D1333" s="202"/>
      <c r="E1333" s="198"/>
      <c r="F1333" s="198"/>
      <c r="G1333" s="205"/>
      <c r="H1333" s="199"/>
      <c r="I1333" s="216"/>
      <c r="J1333" s="131"/>
    </row>
    <row r="1334" spans="1:10">
      <c r="A1334" s="204">
        <v>11</v>
      </c>
      <c r="B1334" s="204" t="s">
        <v>1353</v>
      </c>
      <c r="C1334" s="198"/>
      <c r="D1334" s="150" t="s">
        <v>119</v>
      </c>
      <c r="E1334" s="198"/>
      <c r="F1334" s="198"/>
      <c r="G1334" s="205"/>
      <c r="H1334" s="199"/>
      <c r="I1334" s="216"/>
      <c r="J1334" s="131"/>
    </row>
    <row r="1335" spans="1:10">
      <c r="A1335" s="204"/>
      <c r="B1335" s="204"/>
      <c r="C1335" s="198"/>
      <c r="D1335" s="202"/>
      <c r="E1335" s="198"/>
      <c r="F1335" s="198"/>
      <c r="G1335" s="205"/>
      <c r="H1335" s="199"/>
      <c r="I1335" s="216"/>
      <c r="J1335" s="131"/>
    </row>
    <row r="1336" spans="1:10" ht="24">
      <c r="A1336" s="277">
        <v>11.1</v>
      </c>
      <c r="B1336" s="204" t="s">
        <v>1277</v>
      </c>
      <c r="C1336" s="198"/>
      <c r="D1336" s="150" t="s">
        <v>855</v>
      </c>
      <c r="E1336" s="198"/>
      <c r="F1336" s="204" t="s">
        <v>163</v>
      </c>
      <c r="G1336" s="205"/>
      <c r="H1336" s="199"/>
      <c r="I1336" s="215"/>
      <c r="J1336" s="131"/>
    </row>
    <row r="1337" spans="1:10">
      <c r="A1337" s="278"/>
      <c r="B1337" s="204"/>
      <c r="C1337" s="198" t="s">
        <v>781</v>
      </c>
      <c r="D1337" s="202" t="s">
        <v>93</v>
      </c>
      <c r="E1337" s="198" t="s">
        <v>798</v>
      </c>
      <c r="F1337" s="198" t="s">
        <v>14</v>
      </c>
      <c r="G1337" s="205"/>
      <c r="H1337" s="199"/>
      <c r="I1337" s="216"/>
      <c r="J1337" s="131"/>
    </row>
    <row r="1338" spans="1:10">
      <c r="A1338" s="278"/>
      <c r="B1338" s="204"/>
      <c r="C1338" s="198" t="s">
        <v>803</v>
      </c>
      <c r="D1338" s="202" t="s">
        <v>896</v>
      </c>
      <c r="E1338" s="198" t="s">
        <v>798</v>
      </c>
      <c r="F1338" s="198" t="s">
        <v>248</v>
      </c>
      <c r="G1338" s="195"/>
      <c r="H1338" s="209"/>
      <c r="I1338" s="216"/>
      <c r="J1338" s="131"/>
    </row>
    <row r="1339" spans="1:10">
      <c r="A1339" s="278"/>
      <c r="B1339" s="204"/>
      <c r="C1339" s="198" t="s">
        <v>420</v>
      </c>
      <c r="D1339" s="202" t="s">
        <v>97</v>
      </c>
      <c r="E1339" s="198" t="s">
        <v>798</v>
      </c>
      <c r="F1339" s="198" t="s">
        <v>124</v>
      </c>
      <c r="G1339" s="205"/>
      <c r="H1339" s="199"/>
      <c r="I1339" s="216"/>
      <c r="J1339" s="131"/>
    </row>
    <row r="1340" spans="1:10">
      <c r="A1340" s="278"/>
      <c r="B1340" s="204"/>
      <c r="C1340" s="198" t="s">
        <v>447</v>
      </c>
      <c r="D1340" s="202" t="s">
        <v>205</v>
      </c>
      <c r="E1340" s="198" t="s">
        <v>798</v>
      </c>
      <c r="F1340" s="198" t="s">
        <v>124</v>
      </c>
      <c r="G1340" s="205"/>
      <c r="H1340" s="199"/>
      <c r="I1340" s="216"/>
      <c r="J1340" s="131"/>
    </row>
    <row r="1341" spans="1:10" ht="24">
      <c r="A1341" s="278"/>
      <c r="B1341" s="204"/>
      <c r="C1341" s="198" t="s">
        <v>443</v>
      </c>
      <c r="D1341" s="202" t="s">
        <v>1373</v>
      </c>
      <c r="E1341" s="198" t="s">
        <v>797</v>
      </c>
      <c r="F1341" s="198" t="s">
        <v>444</v>
      </c>
      <c r="G1341" s="205"/>
      <c r="H1341" s="199"/>
      <c r="I1341" s="216"/>
      <c r="J1341" s="131"/>
    </row>
    <row r="1342" spans="1:10">
      <c r="A1342" s="278"/>
      <c r="B1342" s="204"/>
      <c r="C1342" s="198"/>
      <c r="D1342" s="150" t="s">
        <v>816</v>
      </c>
      <c r="E1342" s="198"/>
      <c r="F1342" s="204" t="s">
        <v>163</v>
      </c>
      <c r="G1342" s="205"/>
      <c r="H1342" s="199"/>
      <c r="I1342" s="216"/>
      <c r="J1342" s="131"/>
    </row>
    <row r="1343" spans="1:10">
      <c r="A1343" s="278"/>
      <c r="B1343" s="204"/>
      <c r="C1343" s="198" t="s">
        <v>780</v>
      </c>
      <c r="D1343" s="202" t="s">
        <v>13</v>
      </c>
      <c r="E1343" s="198" t="s">
        <v>798</v>
      </c>
      <c r="F1343" s="198" t="s">
        <v>14</v>
      </c>
      <c r="G1343" s="205"/>
      <c r="H1343" s="199"/>
      <c r="I1343" s="216"/>
      <c r="J1343" s="131"/>
    </row>
    <row r="1344" spans="1:10">
      <c r="A1344" s="278"/>
      <c r="B1344" s="204"/>
      <c r="C1344" s="198" t="s">
        <v>803</v>
      </c>
      <c r="D1344" s="202" t="s">
        <v>896</v>
      </c>
      <c r="E1344" s="198" t="s">
        <v>798</v>
      </c>
      <c r="F1344" s="198" t="s">
        <v>248</v>
      </c>
      <c r="G1344" s="195"/>
      <c r="H1344" s="209"/>
      <c r="I1344" s="216"/>
      <c r="J1344" s="131"/>
    </row>
    <row r="1345" spans="1:10">
      <c r="A1345" s="278"/>
      <c r="B1345" s="204"/>
      <c r="C1345" s="198" t="s">
        <v>298</v>
      </c>
      <c r="D1345" s="202" t="s">
        <v>115</v>
      </c>
      <c r="E1345" s="198" t="s">
        <v>798</v>
      </c>
      <c r="F1345" s="198" t="s">
        <v>185</v>
      </c>
      <c r="G1345" s="205"/>
      <c r="H1345" s="199"/>
      <c r="I1345" s="216"/>
      <c r="J1345" s="131"/>
    </row>
    <row r="1346" spans="1:10">
      <c r="A1346" s="278"/>
      <c r="B1346" s="204"/>
      <c r="C1346" s="198" t="s">
        <v>458</v>
      </c>
      <c r="D1346" s="202" t="s">
        <v>128</v>
      </c>
      <c r="E1346" s="198" t="s">
        <v>798</v>
      </c>
      <c r="F1346" s="198" t="s">
        <v>8</v>
      </c>
      <c r="G1346" s="205"/>
      <c r="H1346" s="199"/>
      <c r="I1346" s="216"/>
      <c r="J1346" s="131"/>
    </row>
    <row r="1347" spans="1:10">
      <c r="A1347" s="279"/>
      <c r="B1347" s="204"/>
      <c r="C1347" s="198" t="s">
        <v>445</v>
      </c>
      <c r="D1347" s="202" t="s">
        <v>446</v>
      </c>
      <c r="E1347" s="198" t="s">
        <v>798</v>
      </c>
      <c r="F1347" s="198" t="s">
        <v>15</v>
      </c>
      <c r="G1347" s="205"/>
      <c r="H1347" s="209"/>
      <c r="I1347" s="216"/>
      <c r="J1347" s="131"/>
    </row>
    <row r="1348" spans="1:10">
      <c r="A1348" s="204"/>
      <c r="B1348" s="204"/>
      <c r="C1348" s="198"/>
      <c r="D1348" s="202"/>
      <c r="E1348" s="198"/>
      <c r="F1348" s="198"/>
      <c r="G1348" s="205"/>
      <c r="H1348" s="199"/>
      <c r="I1348" s="216"/>
      <c r="J1348" s="131"/>
    </row>
    <row r="1349" spans="1:10">
      <c r="A1349" s="277">
        <v>11.2</v>
      </c>
      <c r="B1349" s="204" t="s">
        <v>1278</v>
      </c>
      <c r="C1349" s="198"/>
      <c r="D1349" s="150" t="s">
        <v>856</v>
      </c>
      <c r="E1349" s="198"/>
      <c r="F1349" s="204" t="s">
        <v>247</v>
      </c>
      <c r="G1349" s="205"/>
      <c r="H1349" s="199"/>
      <c r="I1349" s="215"/>
      <c r="J1349" s="131"/>
    </row>
    <row r="1350" spans="1:10">
      <c r="A1350" s="278"/>
      <c r="B1350" s="204"/>
      <c r="C1350" s="198" t="s">
        <v>781</v>
      </c>
      <c r="D1350" s="202" t="s">
        <v>93</v>
      </c>
      <c r="E1350" s="198" t="s">
        <v>798</v>
      </c>
      <c r="F1350" s="198" t="s">
        <v>14</v>
      </c>
      <c r="G1350" s="205"/>
      <c r="H1350" s="199"/>
      <c r="I1350" s="216"/>
      <c r="J1350" s="131"/>
    </row>
    <row r="1351" spans="1:10">
      <c r="A1351" s="278"/>
      <c r="B1351" s="204"/>
      <c r="C1351" s="198" t="s">
        <v>803</v>
      </c>
      <c r="D1351" s="202" t="s">
        <v>896</v>
      </c>
      <c r="E1351" s="198" t="s">
        <v>798</v>
      </c>
      <c r="F1351" s="198" t="s">
        <v>248</v>
      </c>
      <c r="G1351" s="195"/>
      <c r="H1351" s="209"/>
      <c r="I1351" s="216"/>
      <c r="J1351" s="131"/>
    </row>
    <row r="1352" spans="1:10">
      <c r="A1352" s="278"/>
      <c r="B1352" s="204"/>
      <c r="C1352" s="198" t="s">
        <v>441</v>
      </c>
      <c r="D1352" s="202" t="s">
        <v>442</v>
      </c>
      <c r="E1352" s="198" t="s">
        <v>798</v>
      </c>
      <c r="F1352" s="198" t="s">
        <v>124</v>
      </c>
      <c r="G1352" s="205"/>
      <c r="H1352" s="199"/>
      <c r="I1352" s="216"/>
      <c r="J1352" s="131"/>
    </row>
    <row r="1353" spans="1:10">
      <c r="A1353" s="278"/>
      <c r="B1353" s="204"/>
      <c r="C1353" s="198" t="s">
        <v>420</v>
      </c>
      <c r="D1353" s="202" t="s">
        <v>97</v>
      </c>
      <c r="E1353" s="198" t="s">
        <v>798</v>
      </c>
      <c r="F1353" s="198" t="s">
        <v>124</v>
      </c>
      <c r="G1353" s="205"/>
      <c r="H1353" s="199"/>
      <c r="I1353" s="216"/>
      <c r="J1353" s="131"/>
    </row>
    <row r="1354" spans="1:10">
      <c r="A1354" s="278"/>
      <c r="B1354" s="204"/>
      <c r="C1354" s="198" t="s">
        <v>447</v>
      </c>
      <c r="D1354" s="202" t="s">
        <v>205</v>
      </c>
      <c r="E1354" s="198" t="s">
        <v>798</v>
      </c>
      <c r="F1354" s="198" t="s">
        <v>124</v>
      </c>
      <c r="G1354" s="205"/>
      <c r="H1354" s="199"/>
      <c r="I1354" s="216"/>
      <c r="J1354" s="131"/>
    </row>
    <row r="1355" spans="1:10" ht="24">
      <c r="A1355" s="279"/>
      <c r="B1355" s="204"/>
      <c r="C1355" s="198" t="s">
        <v>443</v>
      </c>
      <c r="D1355" s="202" t="s">
        <v>1373</v>
      </c>
      <c r="E1355" s="198" t="s">
        <v>797</v>
      </c>
      <c r="F1355" s="198" t="s">
        <v>444</v>
      </c>
      <c r="G1355" s="205"/>
      <c r="H1355" s="199"/>
      <c r="I1355" s="216"/>
      <c r="J1355" s="131"/>
    </row>
    <row r="1356" spans="1:10">
      <c r="A1356" s="204"/>
      <c r="B1356" s="204"/>
      <c r="C1356" s="198"/>
      <c r="D1356" s="202"/>
      <c r="E1356" s="198"/>
      <c r="F1356" s="198"/>
      <c r="G1356" s="205"/>
      <c r="H1356" s="199"/>
      <c r="I1356" s="216"/>
      <c r="J1356" s="131"/>
    </row>
    <row r="1357" spans="1:10">
      <c r="A1357" s="204">
        <v>12</v>
      </c>
      <c r="B1357" s="204" t="s">
        <v>1352</v>
      </c>
      <c r="C1357" s="198"/>
      <c r="D1357" s="150" t="s">
        <v>182</v>
      </c>
      <c r="E1357" s="198"/>
      <c r="F1357" s="198"/>
      <c r="G1357" s="205"/>
      <c r="H1357" s="199"/>
      <c r="I1357" s="216"/>
      <c r="J1357" s="131"/>
    </row>
    <row r="1358" spans="1:10">
      <c r="A1358" s="204"/>
      <c r="B1358" s="204"/>
      <c r="C1358" s="198"/>
      <c r="D1358" s="202"/>
      <c r="E1358" s="198"/>
      <c r="F1358" s="198"/>
      <c r="G1358" s="205"/>
      <c r="H1358" s="199"/>
      <c r="I1358" s="216"/>
      <c r="J1358" s="131"/>
    </row>
    <row r="1359" spans="1:10" ht="24">
      <c r="A1359" s="277">
        <v>12.1</v>
      </c>
      <c r="B1359" s="204" t="s">
        <v>1279</v>
      </c>
      <c r="C1359" s="198"/>
      <c r="D1359" s="150" t="s">
        <v>858</v>
      </c>
      <c r="E1359" s="198"/>
      <c r="F1359" s="204" t="s">
        <v>4</v>
      </c>
      <c r="G1359" s="205"/>
      <c r="H1359" s="199"/>
      <c r="I1359" s="215"/>
      <c r="J1359" s="131"/>
    </row>
    <row r="1360" spans="1:10">
      <c r="A1360" s="278"/>
      <c r="B1360" s="204"/>
      <c r="C1360" s="198" t="s">
        <v>789</v>
      </c>
      <c r="D1360" s="202" t="s">
        <v>28</v>
      </c>
      <c r="E1360" s="198" t="s">
        <v>798</v>
      </c>
      <c r="F1360" s="198" t="s">
        <v>14</v>
      </c>
      <c r="G1360" s="205"/>
      <c r="H1360" s="199"/>
      <c r="I1360" s="216"/>
      <c r="J1360" s="131"/>
    </row>
    <row r="1361" spans="1:10">
      <c r="A1361" s="278"/>
      <c r="B1361" s="204"/>
      <c r="C1361" s="198" t="s">
        <v>803</v>
      </c>
      <c r="D1361" s="202" t="s">
        <v>896</v>
      </c>
      <c r="E1361" s="198" t="s">
        <v>798</v>
      </c>
      <c r="F1361" s="198" t="s">
        <v>248</v>
      </c>
      <c r="G1361" s="195"/>
      <c r="H1361" s="209"/>
      <c r="I1361" s="216"/>
      <c r="J1361" s="131"/>
    </row>
    <row r="1362" spans="1:10" ht="22.15" customHeight="1">
      <c r="A1362" s="278"/>
      <c r="B1362" s="204"/>
      <c r="C1362" s="192" t="s">
        <v>653</v>
      </c>
      <c r="D1362" s="202" t="s">
        <v>646</v>
      </c>
      <c r="E1362" s="198" t="s">
        <v>798</v>
      </c>
      <c r="F1362" s="198" t="s">
        <v>4</v>
      </c>
      <c r="G1362" s="205"/>
      <c r="H1362" s="199"/>
      <c r="I1362" s="216"/>
      <c r="J1362" s="131"/>
    </row>
    <row r="1363" spans="1:10">
      <c r="A1363" s="278"/>
      <c r="B1363" s="204"/>
      <c r="C1363" s="192" t="s">
        <v>673</v>
      </c>
      <c r="D1363" s="202" t="s">
        <v>661</v>
      </c>
      <c r="E1363" s="198" t="s">
        <v>798</v>
      </c>
      <c r="F1363" s="198" t="s">
        <v>4</v>
      </c>
      <c r="G1363" s="205"/>
      <c r="H1363" s="199"/>
      <c r="I1363" s="216"/>
      <c r="J1363" s="131"/>
    </row>
    <row r="1364" spans="1:10">
      <c r="A1364" s="278"/>
      <c r="B1364" s="204"/>
      <c r="C1364" s="192" t="s">
        <v>665</v>
      </c>
      <c r="D1364" s="202" t="s">
        <v>239</v>
      </c>
      <c r="E1364" s="198" t="s">
        <v>798</v>
      </c>
      <c r="F1364" s="198" t="s">
        <v>4</v>
      </c>
      <c r="G1364" s="205"/>
      <c r="H1364" s="199"/>
      <c r="I1364" s="216"/>
      <c r="J1364" s="131"/>
    </row>
    <row r="1365" spans="1:10">
      <c r="A1365" s="279"/>
      <c r="B1365" s="204"/>
      <c r="C1365" s="198" t="s">
        <v>445</v>
      </c>
      <c r="D1365" s="202" t="s">
        <v>446</v>
      </c>
      <c r="E1365" s="198" t="s">
        <v>798</v>
      </c>
      <c r="F1365" s="198" t="s">
        <v>15</v>
      </c>
      <c r="G1365" s="205"/>
      <c r="H1365" s="209"/>
      <c r="I1365" s="216"/>
      <c r="J1365" s="131"/>
    </row>
    <row r="1366" spans="1:10">
      <c r="A1366" s="204"/>
      <c r="B1366" s="204"/>
      <c r="C1366" s="198"/>
      <c r="D1366" s="202"/>
      <c r="E1366" s="198"/>
      <c r="F1366" s="198"/>
      <c r="G1366" s="205"/>
      <c r="H1366" s="199"/>
      <c r="I1366" s="216"/>
      <c r="J1366" s="131"/>
    </row>
    <row r="1367" spans="1:10">
      <c r="A1367" s="277">
        <v>12.2</v>
      </c>
      <c r="B1367" s="204" t="s">
        <v>1280</v>
      </c>
      <c r="C1367" s="198"/>
      <c r="D1367" s="150" t="s">
        <v>860</v>
      </c>
      <c r="E1367" s="198"/>
      <c r="F1367" s="204" t="s">
        <v>4</v>
      </c>
      <c r="G1367" s="205"/>
      <c r="H1367" s="199"/>
      <c r="I1367" s="215"/>
      <c r="J1367" s="131"/>
    </row>
    <row r="1368" spans="1:10">
      <c r="A1368" s="278"/>
      <c r="B1368" s="204"/>
      <c r="C1368" s="198" t="s">
        <v>789</v>
      </c>
      <c r="D1368" s="202" t="s">
        <v>28</v>
      </c>
      <c r="E1368" s="198" t="s">
        <v>798</v>
      </c>
      <c r="F1368" s="198" t="s">
        <v>14</v>
      </c>
      <c r="G1368" s="205"/>
      <c r="H1368" s="199"/>
      <c r="I1368" s="216"/>
      <c r="J1368" s="131"/>
    </row>
    <row r="1369" spans="1:10">
      <c r="A1369" s="278"/>
      <c r="B1369" s="204"/>
      <c r="C1369" s="198" t="s">
        <v>803</v>
      </c>
      <c r="D1369" s="202" t="s">
        <v>896</v>
      </c>
      <c r="E1369" s="198" t="s">
        <v>798</v>
      </c>
      <c r="F1369" s="198" t="s">
        <v>248</v>
      </c>
      <c r="G1369" s="195"/>
      <c r="H1369" s="209"/>
      <c r="I1369" s="216"/>
      <c r="J1369" s="131"/>
    </row>
    <row r="1370" spans="1:10">
      <c r="A1370" s="278"/>
      <c r="B1370" s="204"/>
      <c r="C1370" s="192" t="s">
        <v>908</v>
      </c>
      <c r="D1370" s="202" t="s">
        <v>700</v>
      </c>
      <c r="E1370" s="198" t="s">
        <v>798</v>
      </c>
      <c r="F1370" s="198" t="s">
        <v>4</v>
      </c>
      <c r="G1370" s="205"/>
      <c r="H1370" s="199"/>
      <c r="I1370" s="216"/>
      <c r="J1370" s="131"/>
    </row>
    <row r="1371" spans="1:10">
      <c r="A1371" s="279"/>
      <c r="B1371" s="204"/>
      <c r="C1371" s="198" t="s">
        <v>445</v>
      </c>
      <c r="D1371" s="202" t="s">
        <v>446</v>
      </c>
      <c r="E1371" s="198" t="s">
        <v>798</v>
      </c>
      <c r="F1371" s="198" t="s">
        <v>15</v>
      </c>
      <c r="G1371" s="205"/>
      <c r="H1371" s="209"/>
      <c r="I1371" s="216"/>
      <c r="J1371" s="131"/>
    </row>
    <row r="1372" spans="1:10">
      <c r="A1372" s="204"/>
      <c r="B1372" s="204"/>
      <c r="C1372" s="198"/>
      <c r="D1372" s="202"/>
      <c r="E1372" s="198"/>
      <c r="F1372" s="198"/>
      <c r="G1372" s="205"/>
      <c r="H1372" s="199"/>
      <c r="I1372" s="216"/>
      <c r="J1372" s="131"/>
    </row>
    <row r="1373" spans="1:10">
      <c r="A1373" s="277">
        <v>12.3</v>
      </c>
      <c r="B1373" s="204" t="s">
        <v>1281</v>
      </c>
      <c r="C1373" s="198"/>
      <c r="D1373" s="150" t="s">
        <v>861</v>
      </c>
      <c r="E1373" s="198"/>
      <c r="F1373" s="204" t="s">
        <v>4</v>
      </c>
      <c r="G1373" s="205"/>
      <c r="H1373" s="199"/>
      <c r="I1373" s="215"/>
      <c r="J1373" s="131"/>
    </row>
    <row r="1374" spans="1:10">
      <c r="A1374" s="278"/>
      <c r="B1374" s="204"/>
      <c r="C1374" s="198" t="s">
        <v>789</v>
      </c>
      <c r="D1374" s="202" t="s">
        <v>28</v>
      </c>
      <c r="E1374" s="198" t="s">
        <v>798</v>
      </c>
      <c r="F1374" s="198" t="s">
        <v>14</v>
      </c>
      <c r="G1374" s="205"/>
      <c r="H1374" s="199"/>
      <c r="I1374" s="216"/>
      <c r="J1374" s="131"/>
    </row>
    <row r="1375" spans="1:10">
      <c r="A1375" s="278"/>
      <c r="B1375" s="204"/>
      <c r="C1375" s="198" t="s">
        <v>803</v>
      </c>
      <c r="D1375" s="202" t="s">
        <v>896</v>
      </c>
      <c r="E1375" s="198" t="s">
        <v>798</v>
      </c>
      <c r="F1375" s="198" t="s">
        <v>248</v>
      </c>
      <c r="G1375" s="195"/>
      <c r="H1375" s="209"/>
      <c r="I1375" s="216"/>
      <c r="J1375" s="131"/>
    </row>
    <row r="1376" spans="1:10">
      <c r="A1376" s="278"/>
      <c r="B1376" s="204"/>
      <c r="C1376" s="192" t="s">
        <v>905</v>
      </c>
      <c r="D1376" s="202" t="s">
        <v>694</v>
      </c>
      <c r="E1376" s="198" t="s">
        <v>798</v>
      </c>
      <c r="F1376" s="198" t="s">
        <v>4</v>
      </c>
      <c r="G1376" s="205"/>
      <c r="H1376" s="199"/>
      <c r="I1376" s="216"/>
      <c r="J1376" s="131"/>
    </row>
    <row r="1377" spans="1:10">
      <c r="A1377" s="279"/>
      <c r="B1377" s="204"/>
      <c r="C1377" s="198" t="s">
        <v>445</v>
      </c>
      <c r="D1377" s="202" t="s">
        <v>446</v>
      </c>
      <c r="E1377" s="198" t="s">
        <v>798</v>
      </c>
      <c r="F1377" s="198" t="s">
        <v>15</v>
      </c>
      <c r="G1377" s="205"/>
      <c r="H1377" s="209"/>
      <c r="I1377" s="216"/>
      <c r="J1377" s="131"/>
    </row>
    <row r="1378" spans="1:10">
      <c r="A1378" s="204"/>
      <c r="B1378" s="204"/>
      <c r="C1378" s="198"/>
      <c r="D1378" s="202"/>
      <c r="E1378" s="198"/>
      <c r="F1378" s="198"/>
      <c r="G1378" s="205"/>
      <c r="H1378" s="199"/>
      <c r="I1378" s="216"/>
      <c r="J1378" s="131"/>
    </row>
    <row r="1379" spans="1:10" ht="24">
      <c r="A1379" s="277">
        <v>12.4</v>
      </c>
      <c r="B1379" s="204" t="s">
        <v>1282</v>
      </c>
      <c r="C1379" s="198"/>
      <c r="D1379" s="150" t="s">
        <v>1444</v>
      </c>
      <c r="E1379" s="198"/>
      <c r="F1379" s="204" t="s">
        <v>4</v>
      </c>
      <c r="G1379" s="205"/>
      <c r="H1379" s="199"/>
      <c r="I1379" s="215"/>
      <c r="J1379" s="131"/>
    </row>
    <row r="1380" spans="1:10">
      <c r="A1380" s="278"/>
      <c r="B1380" s="204"/>
      <c r="C1380" s="198" t="s">
        <v>789</v>
      </c>
      <c r="D1380" s="202" t="s">
        <v>28</v>
      </c>
      <c r="E1380" s="198" t="s">
        <v>798</v>
      </c>
      <c r="F1380" s="198" t="s">
        <v>14</v>
      </c>
      <c r="G1380" s="205"/>
      <c r="H1380" s="199"/>
      <c r="I1380" s="216"/>
      <c r="J1380" s="131"/>
    </row>
    <row r="1381" spans="1:10">
      <c r="A1381" s="278"/>
      <c r="B1381" s="204"/>
      <c r="C1381" s="198" t="s">
        <v>803</v>
      </c>
      <c r="D1381" s="202" t="s">
        <v>896</v>
      </c>
      <c r="E1381" s="198" t="s">
        <v>798</v>
      </c>
      <c r="F1381" s="198" t="s">
        <v>248</v>
      </c>
      <c r="G1381" s="195"/>
      <c r="H1381" s="209"/>
      <c r="I1381" s="216"/>
      <c r="J1381" s="131"/>
    </row>
    <row r="1382" spans="1:10">
      <c r="A1382" s="278"/>
      <c r="B1382" s="204"/>
      <c r="C1382" s="203" t="s">
        <v>1443</v>
      </c>
      <c r="D1382" s="202" t="s">
        <v>1442</v>
      </c>
      <c r="E1382" s="198" t="s">
        <v>798</v>
      </c>
      <c r="F1382" s="198" t="s">
        <v>4</v>
      </c>
      <c r="G1382" s="205"/>
      <c r="H1382" s="199"/>
      <c r="I1382" s="216"/>
      <c r="J1382" s="131"/>
    </row>
    <row r="1383" spans="1:10">
      <c r="A1383" s="278"/>
      <c r="B1383" s="204"/>
      <c r="C1383" s="192" t="s">
        <v>1381</v>
      </c>
      <c r="D1383" s="202" t="s">
        <v>1382</v>
      </c>
      <c r="E1383" s="198" t="s">
        <v>798</v>
      </c>
      <c r="F1383" s="198" t="s">
        <v>4</v>
      </c>
      <c r="G1383" s="205"/>
      <c r="H1383" s="199"/>
      <c r="I1383" s="216"/>
      <c r="J1383" s="131"/>
    </row>
    <row r="1384" spans="1:10">
      <c r="A1384" s="278"/>
      <c r="B1384" s="204"/>
      <c r="C1384" s="192" t="s">
        <v>885</v>
      </c>
      <c r="D1384" s="202" t="s">
        <v>770</v>
      </c>
      <c r="E1384" s="198" t="s">
        <v>798</v>
      </c>
      <c r="F1384" s="198" t="s">
        <v>4</v>
      </c>
      <c r="G1384" s="205"/>
      <c r="H1384" s="199"/>
      <c r="I1384" s="216"/>
      <c r="J1384" s="131"/>
    </row>
    <row r="1385" spans="1:10">
      <c r="A1385" s="278"/>
      <c r="B1385" s="204"/>
      <c r="C1385" s="192" t="s">
        <v>675</v>
      </c>
      <c r="D1385" s="202" t="s">
        <v>663</v>
      </c>
      <c r="E1385" s="198" t="s">
        <v>798</v>
      </c>
      <c r="F1385" s="198" t="s">
        <v>4</v>
      </c>
      <c r="G1385" s="205"/>
      <c r="H1385" s="199"/>
      <c r="I1385" s="216"/>
      <c r="J1385" s="131"/>
    </row>
    <row r="1386" spans="1:10">
      <c r="A1386" s="278"/>
      <c r="B1386" s="204"/>
      <c r="C1386" s="192" t="s">
        <v>623</v>
      </c>
      <c r="D1386" s="202" t="s">
        <v>201</v>
      </c>
      <c r="E1386" s="198" t="s">
        <v>798</v>
      </c>
      <c r="F1386" s="198" t="s">
        <v>15</v>
      </c>
      <c r="G1386" s="205"/>
      <c r="H1386" s="199"/>
      <c r="I1386" s="216"/>
      <c r="J1386" s="131"/>
    </row>
    <row r="1387" spans="1:10">
      <c r="A1387" s="279"/>
      <c r="B1387" s="204"/>
      <c r="C1387" s="192" t="s">
        <v>445</v>
      </c>
      <c r="D1387" s="202" t="s">
        <v>446</v>
      </c>
      <c r="E1387" s="198" t="s">
        <v>798</v>
      </c>
      <c r="F1387" s="198" t="s">
        <v>15</v>
      </c>
      <c r="G1387" s="205"/>
      <c r="H1387" s="209"/>
      <c r="I1387" s="216"/>
      <c r="J1387" s="131"/>
    </row>
    <row r="1388" spans="1:10">
      <c r="A1388" s="204"/>
      <c r="B1388" s="204"/>
      <c r="C1388" s="198"/>
      <c r="D1388" s="202"/>
      <c r="E1388" s="198"/>
      <c r="F1388" s="198"/>
      <c r="G1388" s="205"/>
      <c r="H1388" s="199"/>
      <c r="I1388" s="216"/>
      <c r="J1388" s="131"/>
    </row>
    <row r="1389" spans="1:10">
      <c r="A1389" s="277">
        <v>12.5</v>
      </c>
      <c r="B1389" s="204" t="s">
        <v>1283</v>
      </c>
      <c r="C1389" s="198"/>
      <c r="D1389" s="150" t="s">
        <v>863</v>
      </c>
      <c r="E1389" s="198"/>
      <c r="F1389" s="204" t="s">
        <v>4</v>
      </c>
      <c r="G1389" s="205"/>
      <c r="H1389" s="199"/>
      <c r="I1389" s="215"/>
    </row>
    <row r="1390" spans="1:10">
      <c r="A1390" s="278"/>
      <c r="B1390" s="204"/>
      <c r="C1390" s="198" t="s">
        <v>789</v>
      </c>
      <c r="D1390" s="202" t="s">
        <v>28</v>
      </c>
      <c r="E1390" s="198" t="s">
        <v>798</v>
      </c>
      <c r="F1390" s="198" t="s">
        <v>14</v>
      </c>
      <c r="G1390" s="205"/>
      <c r="H1390" s="199"/>
      <c r="I1390" s="216"/>
    </row>
    <row r="1391" spans="1:10">
      <c r="A1391" s="278"/>
      <c r="B1391" s="204"/>
      <c r="C1391" s="198" t="s">
        <v>803</v>
      </c>
      <c r="D1391" s="202" t="s">
        <v>896</v>
      </c>
      <c r="E1391" s="198" t="s">
        <v>798</v>
      </c>
      <c r="F1391" s="198" t="s">
        <v>248</v>
      </c>
      <c r="G1391" s="195"/>
      <c r="H1391" s="199"/>
      <c r="I1391" s="216"/>
    </row>
    <row r="1392" spans="1:10">
      <c r="A1392" s="278"/>
      <c r="B1392" s="204"/>
      <c r="C1392" s="192" t="s">
        <v>650</v>
      </c>
      <c r="D1392" s="202" t="s">
        <v>644</v>
      </c>
      <c r="E1392" s="198" t="s">
        <v>798</v>
      </c>
      <c r="F1392" s="198" t="s">
        <v>4</v>
      </c>
      <c r="G1392" s="205"/>
      <c r="H1392" s="199"/>
      <c r="I1392" s="216"/>
    </row>
    <row r="1393" spans="1:11">
      <c r="A1393" s="278"/>
      <c r="B1393" s="204"/>
      <c r="C1393" s="192" t="s">
        <v>1011</v>
      </c>
      <c r="D1393" s="202" t="s">
        <v>862</v>
      </c>
      <c r="E1393" s="198" t="s">
        <v>798</v>
      </c>
      <c r="F1393" s="198" t="s">
        <v>4</v>
      </c>
      <c r="G1393" s="205"/>
      <c r="H1393" s="199"/>
      <c r="I1393" s="216"/>
    </row>
    <row r="1394" spans="1:11">
      <c r="A1394" s="278"/>
      <c r="B1394" s="204"/>
      <c r="C1394" s="192" t="s">
        <v>673</v>
      </c>
      <c r="D1394" s="202" t="s">
        <v>661</v>
      </c>
      <c r="E1394" s="198" t="s">
        <v>798</v>
      </c>
      <c r="F1394" s="198" t="s">
        <v>4</v>
      </c>
      <c r="G1394" s="205"/>
      <c r="H1394" s="199"/>
      <c r="I1394" s="216"/>
    </row>
    <row r="1395" spans="1:11">
      <c r="A1395" s="278"/>
      <c r="B1395" s="204"/>
      <c r="C1395" s="192" t="s">
        <v>674</v>
      </c>
      <c r="D1395" s="202" t="s">
        <v>662</v>
      </c>
      <c r="E1395" s="198" t="s">
        <v>798</v>
      </c>
      <c r="F1395" s="198" t="s">
        <v>4</v>
      </c>
      <c r="G1395" s="205"/>
      <c r="H1395" s="199"/>
      <c r="I1395" s="216"/>
    </row>
    <row r="1396" spans="1:11">
      <c r="A1396" s="278"/>
      <c r="B1396" s="204"/>
      <c r="C1396" s="198" t="s">
        <v>623</v>
      </c>
      <c r="D1396" s="202" t="s">
        <v>201</v>
      </c>
      <c r="E1396" s="198" t="s">
        <v>798</v>
      </c>
      <c r="F1396" s="198" t="s">
        <v>15</v>
      </c>
      <c r="G1396" s="205"/>
      <c r="H1396" s="199"/>
      <c r="I1396" s="216"/>
    </row>
    <row r="1397" spans="1:11">
      <c r="A1397" s="279"/>
      <c r="B1397" s="204"/>
      <c r="C1397" s="198" t="s">
        <v>445</v>
      </c>
      <c r="D1397" s="202" t="s">
        <v>446</v>
      </c>
      <c r="E1397" s="198" t="s">
        <v>798</v>
      </c>
      <c r="F1397" s="198" t="s">
        <v>15</v>
      </c>
      <c r="G1397" s="205"/>
      <c r="H1397" s="199"/>
      <c r="I1397" s="216"/>
    </row>
    <row r="1398" spans="1:11">
      <c r="A1398" s="204"/>
      <c r="B1398" s="204"/>
      <c r="C1398" s="198"/>
      <c r="D1398" s="202"/>
      <c r="E1398" s="198"/>
      <c r="F1398" s="198"/>
      <c r="G1398" s="205"/>
      <c r="H1398" s="199"/>
      <c r="I1398" s="216"/>
    </row>
    <row r="1399" spans="1:11" s="138" customFormat="1" ht="24">
      <c r="A1399" s="277">
        <v>12.6</v>
      </c>
      <c r="B1399" s="204" t="s">
        <v>1284</v>
      </c>
      <c r="C1399" s="204"/>
      <c r="D1399" s="150" t="s">
        <v>1690</v>
      </c>
      <c r="E1399" s="204"/>
      <c r="F1399" s="204" t="s">
        <v>4</v>
      </c>
      <c r="G1399" s="207"/>
      <c r="H1399" s="199"/>
      <c r="I1399" s="215"/>
      <c r="J1399" s="130"/>
    </row>
    <row r="1400" spans="1:11">
      <c r="A1400" s="278"/>
      <c r="B1400" s="198"/>
      <c r="C1400" s="198" t="s">
        <v>789</v>
      </c>
      <c r="D1400" s="202" t="s">
        <v>28</v>
      </c>
      <c r="E1400" s="198" t="s">
        <v>798</v>
      </c>
      <c r="F1400" s="198" t="s">
        <v>14</v>
      </c>
      <c r="G1400" s="205"/>
      <c r="H1400" s="199"/>
      <c r="I1400" s="216"/>
      <c r="K1400" s="139"/>
    </row>
    <row r="1401" spans="1:11">
      <c r="A1401" s="278"/>
      <c r="B1401" s="198"/>
      <c r="C1401" s="198" t="s">
        <v>803</v>
      </c>
      <c r="D1401" s="202" t="s">
        <v>896</v>
      </c>
      <c r="E1401" s="198" t="s">
        <v>798</v>
      </c>
      <c r="F1401" s="198" t="s">
        <v>248</v>
      </c>
      <c r="G1401" s="195"/>
      <c r="H1401" s="209"/>
      <c r="I1401" s="216"/>
      <c r="K1401" s="139"/>
    </row>
    <row r="1402" spans="1:11">
      <c r="A1402" s="278"/>
      <c r="B1402" s="203"/>
      <c r="C1402" s="203" t="s">
        <v>1688</v>
      </c>
      <c r="D1402" s="202" t="s">
        <v>1689</v>
      </c>
      <c r="E1402" s="198" t="s">
        <v>798</v>
      </c>
      <c r="F1402" s="198" t="s">
        <v>4</v>
      </c>
      <c r="G1402" s="205"/>
      <c r="H1402" s="199"/>
      <c r="I1402" s="216"/>
      <c r="K1402" s="139"/>
    </row>
    <row r="1403" spans="1:11">
      <c r="A1403" s="278"/>
      <c r="B1403" s="192"/>
      <c r="C1403" s="192" t="s">
        <v>1381</v>
      </c>
      <c r="D1403" s="202" t="s">
        <v>1382</v>
      </c>
      <c r="E1403" s="198" t="s">
        <v>798</v>
      </c>
      <c r="F1403" s="198" t="s">
        <v>4</v>
      </c>
      <c r="G1403" s="205"/>
      <c r="H1403" s="199"/>
      <c r="I1403" s="216"/>
      <c r="K1403" s="139"/>
    </row>
    <row r="1404" spans="1:11">
      <c r="A1404" s="278"/>
      <c r="B1404" s="192"/>
      <c r="C1404" s="192" t="s">
        <v>885</v>
      </c>
      <c r="D1404" s="202" t="s">
        <v>770</v>
      </c>
      <c r="E1404" s="198" t="s">
        <v>798</v>
      </c>
      <c r="F1404" s="198" t="s">
        <v>4</v>
      </c>
      <c r="G1404" s="205"/>
      <c r="H1404" s="199"/>
      <c r="I1404" s="216"/>
      <c r="K1404" s="139"/>
    </row>
    <row r="1405" spans="1:11">
      <c r="A1405" s="278"/>
      <c r="B1405" s="192"/>
      <c r="C1405" s="192" t="s">
        <v>677</v>
      </c>
      <c r="D1405" s="202" t="s">
        <v>664</v>
      </c>
      <c r="E1405" s="198" t="s">
        <v>798</v>
      </c>
      <c r="F1405" s="198" t="s">
        <v>4</v>
      </c>
      <c r="G1405" s="205"/>
      <c r="H1405" s="199"/>
      <c r="I1405" s="216"/>
      <c r="K1405" s="139"/>
    </row>
    <row r="1406" spans="1:11">
      <c r="A1406" s="278"/>
      <c r="B1406" s="192"/>
      <c r="C1406" s="192" t="s">
        <v>623</v>
      </c>
      <c r="D1406" s="202" t="s">
        <v>201</v>
      </c>
      <c r="E1406" s="198" t="s">
        <v>798</v>
      </c>
      <c r="F1406" s="198" t="s">
        <v>15</v>
      </c>
      <c r="G1406" s="205"/>
      <c r="H1406" s="199"/>
      <c r="I1406" s="216"/>
      <c r="K1406" s="139"/>
    </row>
    <row r="1407" spans="1:11">
      <c r="A1407" s="279"/>
      <c r="B1407" s="192"/>
      <c r="C1407" s="192" t="s">
        <v>445</v>
      </c>
      <c r="D1407" s="202" t="s">
        <v>446</v>
      </c>
      <c r="E1407" s="198" t="s">
        <v>798</v>
      </c>
      <c r="F1407" s="198" t="s">
        <v>15</v>
      </c>
      <c r="G1407" s="205"/>
      <c r="H1407" s="199"/>
      <c r="I1407" s="216"/>
      <c r="K1407" s="139"/>
    </row>
    <row r="1408" spans="1:11">
      <c r="A1408" s="204"/>
      <c r="B1408" s="204"/>
      <c r="C1408" s="198"/>
      <c r="D1408" s="202"/>
      <c r="E1408" s="198"/>
      <c r="F1408" s="198"/>
      <c r="G1408" s="205"/>
      <c r="H1408" s="199"/>
      <c r="I1408" s="216"/>
    </row>
    <row r="1409" spans="1:10" s="140" customFormat="1" ht="24">
      <c r="A1409" s="277">
        <v>12.7</v>
      </c>
      <c r="B1409" s="204" t="s">
        <v>1310</v>
      </c>
      <c r="C1409" s="193"/>
      <c r="D1409" s="150" t="s">
        <v>1417</v>
      </c>
      <c r="E1409" s="204"/>
      <c r="F1409" s="204" t="s">
        <v>4</v>
      </c>
      <c r="G1409" s="207"/>
      <c r="H1409" s="210"/>
      <c r="I1409" s="215"/>
      <c r="J1409" s="141"/>
    </row>
    <row r="1410" spans="1:10">
      <c r="A1410" s="278"/>
      <c r="B1410" s="204"/>
      <c r="C1410" s="192" t="s">
        <v>789</v>
      </c>
      <c r="D1410" s="202" t="s">
        <v>28</v>
      </c>
      <c r="E1410" s="198" t="s">
        <v>798</v>
      </c>
      <c r="F1410" s="198" t="s">
        <v>14</v>
      </c>
      <c r="G1410" s="205"/>
      <c r="H1410" s="199"/>
      <c r="I1410" s="216"/>
    </row>
    <row r="1411" spans="1:10">
      <c r="A1411" s="278"/>
      <c r="B1411" s="204"/>
      <c r="C1411" s="192" t="s">
        <v>803</v>
      </c>
      <c r="D1411" s="202" t="s">
        <v>896</v>
      </c>
      <c r="E1411" s="198" t="s">
        <v>798</v>
      </c>
      <c r="F1411" s="198" t="s">
        <v>248</v>
      </c>
      <c r="G1411" s="205"/>
      <c r="H1411" s="199"/>
      <c r="I1411" s="216"/>
    </row>
    <row r="1412" spans="1:10" ht="30.6" customHeight="1">
      <c r="A1412" s="278"/>
      <c r="B1412" s="204"/>
      <c r="C1412" s="192" t="s">
        <v>653</v>
      </c>
      <c r="D1412" s="202" t="s">
        <v>646</v>
      </c>
      <c r="E1412" s="198" t="s">
        <v>798</v>
      </c>
      <c r="F1412" s="198" t="s">
        <v>4</v>
      </c>
      <c r="G1412" s="205"/>
      <c r="H1412" s="199"/>
      <c r="I1412" s="216"/>
    </row>
    <row r="1413" spans="1:10">
      <c r="A1413" s="278"/>
      <c r="B1413" s="204"/>
      <c r="C1413" s="192" t="s">
        <v>672</v>
      </c>
      <c r="D1413" s="202" t="s">
        <v>660</v>
      </c>
      <c r="E1413" s="198" t="s">
        <v>798</v>
      </c>
      <c r="F1413" s="198" t="s">
        <v>4</v>
      </c>
      <c r="G1413" s="205"/>
      <c r="H1413" s="199"/>
      <c r="I1413" s="216"/>
    </row>
    <row r="1414" spans="1:10">
      <c r="A1414" s="278"/>
      <c r="B1414" s="204"/>
      <c r="C1414" s="192" t="s">
        <v>667</v>
      </c>
      <c r="D1414" s="202" t="s">
        <v>654</v>
      </c>
      <c r="E1414" s="198" t="s">
        <v>798</v>
      </c>
      <c r="F1414" s="198" t="s">
        <v>4</v>
      </c>
      <c r="G1414" s="205"/>
      <c r="H1414" s="199"/>
      <c r="I1414" s="216"/>
    </row>
    <row r="1415" spans="1:10">
      <c r="A1415" s="278"/>
      <c r="B1415" s="204"/>
      <c r="C1415" s="192" t="s">
        <v>670</v>
      </c>
      <c r="D1415" s="202" t="s">
        <v>658</v>
      </c>
      <c r="E1415" s="198" t="s">
        <v>798</v>
      </c>
      <c r="F1415" s="198" t="s">
        <v>4</v>
      </c>
      <c r="G1415" s="205"/>
      <c r="H1415" s="199"/>
      <c r="I1415" s="216"/>
    </row>
    <row r="1416" spans="1:10">
      <c r="A1416" s="278"/>
      <c r="B1416" s="204"/>
      <c r="C1416" s="192" t="s">
        <v>665</v>
      </c>
      <c r="D1416" s="202" t="s">
        <v>239</v>
      </c>
      <c r="E1416" s="198" t="s">
        <v>798</v>
      </c>
      <c r="F1416" s="198" t="s">
        <v>4</v>
      </c>
      <c r="G1416" s="205"/>
      <c r="H1416" s="199"/>
      <c r="I1416" s="216"/>
    </row>
    <row r="1417" spans="1:10">
      <c r="A1417" s="279"/>
      <c r="B1417" s="204"/>
      <c r="C1417" s="192" t="s">
        <v>445</v>
      </c>
      <c r="D1417" s="202" t="s">
        <v>446</v>
      </c>
      <c r="E1417" s="198" t="s">
        <v>798</v>
      </c>
      <c r="F1417" s="198" t="s">
        <v>15</v>
      </c>
      <c r="G1417" s="205"/>
      <c r="H1417" s="199"/>
      <c r="I1417" s="216"/>
    </row>
    <row r="1418" spans="1:10">
      <c r="A1418" s="204"/>
      <c r="B1418" s="204"/>
      <c r="C1418" s="192"/>
      <c r="D1418" s="202"/>
      <c r="E1418" s="198"/>
      <c r="F1418" s="198"/>
      <c r="G1418" s="205"/>
      <c r="H1418" s="199"/>
      <c r="I1418" s="216"/>
    </row>
    <row r="1419" spans="1:10">
      <c r="A1419" s="277">
        <v>12.8</v>
      </c>
      <c r="B1419" s="204" t="s">
        <v>1311</v>
      </c>
      <c r="C1419" s="193"/>
      <c r="D1419" s="150" t="s">
        <v>859</v>
      </c>
      <c r="E1419" s="204"/>
      <c r="F1419" s="204" t="s">
        <v>4</v>
      </c>
      <c r="G1419" s="207"/>
      <c r="H1419" s="210"/>
      <c r="I1419" s="215"/>
    </row>
    <row r="1420" spans="1:10">
      <c r="A1420" s="278"/>
      <c r="B1420" s="204"/>
      <c r="C1420" s="192" t="s">
        <v>789</v>
      </c>
      <c r="D1420" s="202" t="s">
        <v>28</v>
      </c>
      <c r="E1420" s="198" t="s">
        <v>798</v>
      </c>
      <c r="F1420" s="198" t="s">
        <v>14</v>
      </c>
      <c r="G1420" s="205"/>
      <c r="H1420" s="199"/>
      <c r="I1420" s="216"/>
    </row>
    <row r="1421" spans="1:10">
      <c r="A1421" s="278"/>
      <c r="B1421" s="204"/>
      <c r="C1421" s="192" t="s">
        <v>803</v>
      </c>
      <c r="D1421" s="202" t="s">
        <v>896</v>
      </c>
      <c r="E1421" s="198" t="s">
        <v>798</v>
      </c>
      <c r="F1421" s="198" t="s">
        <v>248</v>
      </c>
      <c r="G1421" s="205"/>
      <c r="H1421" s="199"/>
      <c r="I1421" s="216"/>
    </row>
    <row r="1422" spans="1:10">
      <c r="A1422" s="278"/>
      <c r="B1422" s="204"/>
      <c r="C1422" s="192" t="s">
        <v>651</v>
      </c>
      <c r="D1422" s="202" t="s">
        <v>645</v>
      </c>
      <c r="E1422" s="198" t="s">
        <v>798</v>
      </c>
      <c r="F1422" s="198" t="s">
        <v>4</v>
      </c>
      <c r="G1422" s="205"/>
      <c r="H1422" s="199"/>
      <c r="I1422" s="216"/>
    </row>
    <row r="1423" spans="1:10">
      <c r="A1423" s="278"/>
      <c r="B1423" s="204"/>
      <c r="C1423" s="192" t="s">
        <v>665</v>
      </c>
      <c r="D1423" s="202" t="s">
        <v>239</v>
      </c>
      <c r="E1423" s="198" t="s">
        <v>798</v>
      </c>
      <c r="F1423" s="198" t="s">
        <v>4</v>
      </c>
      <c r="G1423" s="205"/>
      <c r="H1423" s="199"/>
      <c r="I1423" s="216"/>
    </row>
    <row r="1424" spans="1:10">
      <c r="A1424" s="279"/>
      <c r="B1424" s="204"/>
      <c r="C1424" s="192" t="s">
        <v>445</v>
      </c>
      <c r="D1424" s="202" t="s">
        <v>446</v>
      </c>
      <c r="E1424" s="198" t="s">
        <v>798</v>
      </c>
      <c r="F1424" s="198" t="s">
        <v>15</v>
      </c>
      <c r="G1424" s="205"/>
      <c r="H1424" s="199"/>
      <c r="I1424" s="216"/>
    </row>
    <row r="1425" spans="1:10">
      <c r="A1425" s="204"/>
      <c r="B1425" s="204"/>
      <c r="C1425" s="192"/>
      <c r="D1425" s="202"/>
      <c r="E1425" s="198"/>
      <c r="F1425" s="198"/>
      <c r="G1425" s="205"/>
      <c r="H1425" s="199"/>
      <c r="I1425" s="216"/>
    </row>
    <row r="1426" spans="1:10">
      <c r="A1426" s="204">
        <v>13</v>
      </c>
      <c r="B1426" s="204" t="s">
        <v>1351</v>
      </c>
      <c r="C1426" s="198"/>
      <c r="D1426" s="150" t="s">
        <v>669</v>
      </c>
      <c r="E1426" s="198"/>
      <c r="F1426" s="198"/>
      <c r="G1426" s="205"/>
      <c r="H1426" s="199"/>
      <c r="I1426" s="216"/>
      <c r="J1426" s="131"/>
    </row>
    <row r="1427" spans="1:10">
      <c r="A1427" s="204"/>
      <c r="B1427" s="204"/>
      <c r="C1427" s="198"/>
      <c r="D1427" s="202"/>
      <c r="E1427" s="198"/>
      <c r="F1427" s="198"/>
      <c r="G1427" s="205"/>
      <c r="H1427" s="199"/>
      <c r="I1427" s="216"/>
      <c r="J1427" s="131"/>
    </row>
    <row r="1428" spans="1:10">
      <c r="A1428" s="277">
        <v>13.1</v>
      </c>
      <c r="B1428" s="204" t="s">
        <v>1285</v>
      </c>
      <c r="C1428" s="198"/>
      <c r="D1428" s="150" t="s">
        <v>864</v>
      </c>
      <c r="E1428" s="198"/>
      <c r="F1428" s="204" t="s">
        <v>4</v>
      </c>
      <c r="G1428" s="205"/>
      <c r="H1428" s="199"/>
      <c r="I1428" s="215"/>
      <c r="J1428" s="131"/>
    </row>
    <row r="1429" spans="1:10">
      <c r="A1429" s="278"/>
      <c r="B1429" s="204"/>
      <c r="C1429" s="198" t="s">
        <v>789</v>
      </c>
      <c r="D1429" s="202" t="s">
        <v>28</v>
      </c>
      <c r="E1429" s="198" t="s">
        <v>798</v>
      </c>
      <c r="F1429" s="198" t="s">
        <v>14</v>
      </c>
      <c r="G1429" s="205"/>
      <c r="H1429" s="199"/>
      <c r="I1429" s="216"/>
      <c r="J1429" s="131"/>
    </row>
    <row r="1430" spans="1:10">
      <c r="A1430" s="278"/>
      <c r="B1430" s="204"/>
      <c r="C1430" s="198" t="s">
        <v>803</v>
      </c>
      <c r="D1430" s="202" t="s">
        <v>896</v>
      </c>
      <c r="E1430" s="198" t="s">
        <v>798</v>
      </c>
      <c r="F1430" s="198" t="s">
        <v>248</v>
      </c>
      <c r="G1430" s="195"/>
      <c r="H1430" s="209"/>
      <c r="I1430" s="216"/>
      <c r="J1430" s="131"/>
    </row>
    <row r="1431" spans="1:10">
      <c r="A1431" s="278"/>
      <c r="B1431" s="204"/>
      <c r="C1431" s="192" t="s">
        <v>657</v>
      </c>
      <c r="D1431" s="202" t="s">
        <v>181</v>
      </c>
      <c r="E1431" s="198" t="s">
        <v>798</v>
      </c>
      <c r="F1431" s="198" t="s">
        <v>4</v>
      </c>
      <c r="G1431" s="205"/>
      <c r="H1431" s="199"/>
      <c r="I1431" s="216"/>
      <c r="J1431" s="131"/>
    </row>
    <row r="1432" spans="1:10">
      <c r="A1432" s="278"/>
      <c r="B1432" s="204"/>
      <c r="C1432" s="192" t="s">
        <v>639</v>
      </c>
      <c r="D1432" s="202" t="s">
        <v>153</v>
      </c>
      <c r="E1432" s="198" t="s">
        <v>798</v>
      </c>
      <c r="F1432" s="198" t="s">
        <v>4</v>
      </c>
      <c r="G1432" s="205"/>
      <c r="H1432" s="199"/>
      <c r="I1432" s="216"/>
      <c r="J1432" s="131"/>
    </row>
    <row r="1433" spans="1:10">
      <c r="A1433" s="279"/>
      <c r="B1433" s="204"/>
      <c r="C1433" s="198" t="s">
        <v>445</v>
      </c>
      <c r="D1433" s="202" t="s">
        <v>446</v>
      </c>
      <c r="E1433" s="198" t="s">
        <v>798</v>
      </c>
      <c r="F1433" s="198" t="s">
        <v>15</v>
      </c>
      <c r="G1433" s="205"/>
      <c r="H1433" s="209"/>
      <c r="I1433" s="216"/>
      <c r="J1433" s="131"/>
    </row>
    <row r="1434" spans="1:10">
      <c r="A1434" s="204"/>
      <c r="B1434" s="204"/>
      <c r="C1434" s="198"/>
      <c r="D1434" s="202"/>
      <c r="E1434" s="198"/>
      <c r="F1434" s="198"/>
      <c r="G1434" s="205"/>
      <c r="H1434" s="199"/>
      <c r="I1434" s="216"/>
      <c r="J1434" s="131"/>
    </row>
    <row r="1435" spans="1:10">
      <c r="A1435" s="277">
        <v>13.2</v>
      </c>
      <c r="B1435" s="204" t="s">
        <v>1286</v>
      </c>
      <c r="C1435" s="198"/>
      <c r="D1435" s="150" t="s">
        <v>865</v>
      </c>
      <c r="E1435" s="198"/>
      <c r="F1435" s="204" t="s">
        <v>4</v>
      </c>
      <c r="G1435" s="205"/>
      <c r="H1435" s="199"/>
      <c r="I1435" s="215"/>
      <c r="J1435" s="131"/>
    </row>
    <row r="1436" spans="1:10">
      <c r="A1436" s="278"/>
      <c r="B1436" s="204"/>
      <c r="C1436" s="198" t="s">
        <v>789</v>
      </c>
      <c r="D1436" s="202" t="s">
        <v>28</v>
      </c>
      <c r="E1436" s="198" t="s">
        <v>798</v>
      </c>
      <c r="F1436" s="198" t="s">
        <v>14</v>
      </c>
      <c r="G1436" s="205"/>
      <c r="H1436" s="199"/>
      <c r="I1436" s="216"/>
      <c r="J1436" s="131"/>
    </row>
    <row r="1437" spans="1:10">
      <c r="A1437" s="278"/>
      <c r="B1437" s="204"/>
      <c r="C1437" s="198" t="s">
        <v>803</v>
      </c>
      <c r="D1437" s="202" t="s">
        <v>896</v>
      </c>
      <c r="E1437" s="198" t="s">
        <v>798</v>
      </c>
      <c r="F1437" s="198" t="s">
        <v>248</v>
      </c>
      <c r="G1437" s="195"/>
      <c r="H1437" s="209"/>
      <c r="I1437" s="216"/>
      <c r="J1437" s="131"/>
    </row>
    <row r="1438" spans="1:10">
      <c r="A1438" s="278"/>
      <c r="B1438" s="204"/>
      <c r="C1438" s="192" t="s">
        <v>683</v>
      </c>
      <c r="D1438" s="202" t="s">
        <v>676</v>
      </c>
      <c r="E1438" s="198" t="s">
        <v>798</v>
      </c>
      <c r="F1438" s="198" t="s">
        <v>4</v>
      </c>
      <c r="G1438" s="205"/>
      <c r="H1438" s="199"/>
      <c r="I1438" s="216"/>
      <c r="J1438" s="131"/>
    </row>
    <row r="1439" spans="1:10">
      <c r="A1439" s="279"/>
      <c r="B1439" s="204"/>
      <c r="C1439" s="198" t="s">
        <v>445</v>
      </c>
      <c r="D1439" s="202" t="s">
        <v>446</v>
      </c>
      <c r="E1439" s="198" t="s">
        <v>798</v>
      </c>
      <c r="F1439" s="198" t="s">
        <v>15</v>
      </c>
      <c r="G1439" s="205"/>
      <c r="H1439" s="209"/>
      <c r="I1439" s="216"/>
      <c r="J1439" s="131"/>
    </row>
    <row r="1440" spans="1:10">
      <c r="A1440" s="204"/>
      <c r="B1440" s="204"/>
      <c r="C1440" s="198"/>
      <c r="D1440" s="202"/>
      <c r="E1440" s="198"/>
      <c r="F1440" s="198"/>
      <c r="G1440" s="205"/>
      <c r="H1440" s="199"/>
      <c r="I1440" s="202"/>
      <c r="J1440" s="131"/>
    </row>
    <row r="1441" spans="1:10" s="140" customFormat="1">
      <c r="A1441" s="277">
        <v>13.3</v>
      </c>
      <c r="B1441" s="204" t="s">
        <v>1312</v>
      </c>
      <c r="C1441" s="204"/>
      <c r="D1441" s="150" t="s">
        <v>1314</v>
      </c>
      <c r="E1441" s="204"/>
      <c r="F1441" s="204" t="s">
        <v>4</v>
      </c>
      <c r="G1441" s="207"/>
      <c r="H1441" s="199"/>
      <c r="I1441" s="215"/>
      <c r="J1441" s="141"/>
    </row>
    <row r="1442" spans="1:10">
      <c r="A1442" s="278"/>
      <c r="B1442" s="204"/>
      <c r="C1442" s="198" t="s">
        <v>789</v>
      </c>
      <c r="D1442" s="202" t="s">
        <v>28</v>
      </c>
      <c r="E1442" s="198" t="s">
        <v>798</v>
      </c>
      <c r="F1442" s="198" t="s">
        <v>14</v>
      </c>
      <c r="G1442" s="205"/>
      <c r="H1442" s="199"/>
      <c r="I1442" s="216"/>
    </row>
    <row r="1443" spans="1:10">
      <c r="A1443" s="278"/>
      <c r="B1443" s="204"/>
      <c r="C1443" s="198" t="s">
        <v>803</v>
      </c>
      <c r="D1443" s="202" t="s">
        <v>896</v>
      </c>
      <c r="E1443" s="198" t="s">
        <v>798</v>
      </c>
      <c r="F1443" s="198" t="s">
        <v>248</v>
      </c>
      <c r="G1443" s="195"/>
      <c r="H1443" s="209"/>
      <c r="I1443" s="216"/>
    </row>
    <row r="1444" spans="1:10">
      <c r="A1444" s="278"/>
      <c r="B1444" s="204"/>
      <c r="C1444" s="192" t="s">
        <v>1014</v>
      </c>
      <c r="D1444" s="202" t="s">
        <v>1315</v>
      </c>
      <c r="E1444" s="198" t="s">
        <v>798</v>
      </c>
      <c r="F1444" s="198" t="s">
        <v>4</v>
      </c>
      <c r="G1444" s="205"/>
      <c r="H1444" s="199"/>
      <c r="I1444" s="216"/>
    </row>
    <row r="1445" spans="1:10">
      <c r="A1445" s="279"/>
      <c r="B1445" s="204"/>
      <c r="C1445" s="198" t="s">
        <v>445</v>
      </c>
      <c r="D1445" s="202" t="s">
        <v>446</v>
      </c>
      <c r="E1445" s="198" t="s">
        <v>798</v>
      </c>
      <c r="F1445" s="198" t="s">
        <v>15</v>
      </c>
      <c r="G1445" s="205"/>
      <c r="H1445" s="209"/>
      <c r="I1445" s="216"/>
    </row>
    <row r="1446" spans="1:10">
      <c r="A1446" s="204"/>
      <c r="B1446" s="204"/>
      <c r="C1446" s="198"/>
      <c r="D1446" s="202"/>
      <c r="E1446" s="198"/>
      <c r="F1446" s="198"/>
      <c r="G1446" s="205"/>
      <c r="H1446" s="199"/>
      <c r="I1446" s="216"/>
    </row>
    <row r="1447" spans="1:10" s="140" customFormat="1">
      <c r="A1447" s="277">
        <v>13.4</v>
      </c>
      <c r="B1447" s="204" t="s">
        <v>1313</v>
      </c>
      <c r="C1447" s="204"/>
      <c r="D1447" s="150" t="s">
        <v>1316</v>
      </c>
      <c r="E1447" s="204"/>
      <c r="F1447" s="204" t="s">
        <v>4</v>
      </c>
      <c r="G1447" s="207"/>
      <c r="H1447" s="199"/>
      <c r="I1447" s="215"/>
      <c r="J1447" s="141"/>
    </row>
    <row r="1448" spans="1:10">
      <c r="A1448" s="278"/>
      <c r="B1448" s="204"/>
      <c r="C1448" s="198" t="s">
        <v>789</v>
      </c>
      <c r="D1448" s="202" t="s">
        <v>28</v>
      </c>
      <c r="E1448" s="198" t="s">
        <v>798</v>
      </c>
      <c r="F1448" s="198" t="s">
        <v>14</v>
      </c>
      <c r="G1448" s="205"/>
      <c r="H1448" s="199"/>
      <c r="I1448" s="216"/>
    </row>
    <row r="1449" spans="1:10">
      <c r="A1449" s="278"/>
      <c r="B1449" s="204"/>
      <c r="C1449" s="198" t="s">
        <v>803</v>
      </c>
      <c r="D1449" s="202" t="s">
        <v>896</v>
      </c>
      <c r="E1449" s="198" t="s">
        <v>798</v>
      </c>
      <c r="F1449" s="198" t="s">
        <v>248</v>
      </c>
      <c r="G1449" s="195"/>
      <c r="H1449" s="209"/>
      <c r="I1449" s="216"/>
    </row>
    <row r="1450" spans="1:10">
      <c r="A1450" s="278"/>
      <c r="B1450" s="204"/>
      <c r="C1450" s="192" t="s">
        <v>1015</v>
      </c>
      <c r="D1450" s="202" t="s">
        <v>1317</v>
      </c>
      <c r="E1450" s="198" t="s">
        <v>798</v>
      </c>
      <c r="F1450" s="198" t="s">
        <v>4</v>
      </c>
      <c r="G1450" s="205"/>
      <c r="H1450" s="199"/>
      <c r="I1450" s="216"/>
      <c r="J1450" s="131"/>
    </row>
    <row r="1451" spans="1:10">
      <c r="A1451" s="278"/>
      <c r="B1451" s="204"/>
      <c r="C1451" s="192" t="s">
        <v>1016</v>
      </c>
      <c r="D1451" s="202" t="s">
        <v>1318</v>
      </c>
      <c r="E1451" s="198" t="s">
        <v>798</v>
      </c>
      <c r="F1451" s="198" t="s">
        <v>4</v>
      </c>
      <c r="G1451" s="205"/>
      <c r="H1451" s="199"/>
      <c r="I1451" s="216"/>
      <c r="J1451" s="131"/>
    </row>
    <row r="1452" spans="1:10">
      <c r="A1452" s="278"/>
      <c r="B1452" s="204"/>
      <c r="C1452" s="192" t="s">
        <v>1007</v>
      </c>
      <c r="D1452" s="202" t="s">
        <v>848</v>
      </c>
      <c r="E1452" s="198" t="s">
        <v>798</v>
      </c>
      <c r="F1452" s="198" t="s">
        <v>4</v>
      </c>
      <c r="G1452" s="205"/>
      <c r="H1452" s="199"/>
      <c r="I1452" s="216"/>
      <c r="J1452" s="131"/>
    </row>
    <row r="1453" spans="1:10">
      <c r="A1453" s="278"/>
      <c r="B1453" s="204"/>
      <c r="C1453" s="192" t="s">
        <v>1017</v>
      </c>
      <c r="D1453" s="202" t="s">
        <v>1319</v>
      </c>
      <c r="E1453" s="198" t="s">
        <v>798</v>
      </c>
      <c r="F1453" s="198" t="s">
        <v>4</v>
      </c>
      <c r="G1453" s="205"/>
      <c r="H1453" s="199"/>
      <c r="I1453" s="216"/>
      <c r="J1453" s="131"/>
    </row>
    <row r="1454" spans="1:10">
      <c r="A1454" s="278"/>
      <c r="B1454" s="204"/>
      <c r="C1454" s="192" t="s">
        <v>1018</v>
      </c>
      <c r="D1454" s="202" t="s">
        <v>118</v>
      </c>
      <c r="E1454" s="198" t="s">
        <v>797</v>
      </c>
      <c r="F1454" s="198" t="s">
        <v>4</v>
      </c>
      <c r="G1454" s="205"/>
      <c r="H1454" s="199"/>
      <c r="I1454" s="216"/>
      <c r="J1454" s="131"/>
    </row>
    <row r="1455" spans="1:10">
      <c r="A1455" s="279"/>
      <c r="B1455" s="204"/>
      <c r="C1455" s="198" t="s">
        <v>445</v>
      </c>
      <c r="D1455" s="202" t="s">
        <v>446</v>
      </c>
      <c r="E1455" s="198" t="s">
        <v>798</v>
      </c>
      <c r="F1455" s="198" t="s">
        <v>15</v>
      </c>
      <c r="G1455" s="205"/>
      <c r="H1455" s="209"/>
      <c r="I1455" s="216"/>
      <c r="J1455" s="131"/>
    </row>
    <row r="1456" spans="1:10">
      <c r="A1456" s="204"/>
      <c r="B1456" s="204"/>
      <c r="C1456" s="198"/>
      <c r="D1456" s="202"/>
      <c r="E1456" s="198"/>
      <c r="F1456" s="198"/>
      <c r="G1456" s="205"/>
      <c r="H1456" s="199"/>
      <c r="I1456" s="216"/>
      <c r="J1456" s="131"/>
    </row>
    <row r="1457" spans="1:10" s="140" customFormat="1">
      <c r="A1457" s="277">
        <v>13.5</v>
      </c>
      <c r="B1457" s="204" t="s">
        <v>1446</v>
      </c>
      <c r="C1457" s="204"/>
      <c r="D1457" s="150" t="s">
        <v>1458</v>
      </c>
      <c r="E1457" s="204"/>
      <c r="F1457" s="204" t="s">
        <v>4</v>
      </c>
      <c r="G1457" s="207"/>
      <c r="H1457" s="210"/>
      <c r="I1457" s="215"/>
    </row>
    <row r="1458" spans="1:10">
      <c r="A1458" s="278"/>
      <c r="B1458" s="204"/>
      <c r="C1458" s="198" t="s">
        <v>789</v>
      </c>
      <c r="D1458" s="202" t="s">
        <v>28</v>
      </c>
      <c r="E1458" s="198" t="s">
        <v>798</v>
      </c>
      <c r="F1458" s="198" t="s">
        <v>14</v>
      </c>
      <c r="G1458" s="205"/>
      <c r="H1458" s="199"/>
      <c r="I1458" s="216"/>
      <c r="J1458" s="131"/>
    </row>
    <row r="1459" spans="1:10">
      <c r="A1459" s="278"/>
      <c r="B1459" s="204"/>
      <c r="C1459" s="198" t="s">
        <v>803</v>
      </c>
      <c r="D1459" s="202" t="s">
        <v>896</v>
      </c>
      <c r="E1459" s="198" t="s">
        <v>798</v>
      </c>
      <c r="F1459" s="198" t="s">
        <v>248</v>
      </c>
      <c r="G1459" s="205"/>
      <c r="H1459" s="199"/>
      <c r="I1459" s="216"/>
      <c r="J1459" s="131"/>
    </row>
    <row r="1460" spans="1:10">
      <c r="A1460" s="278"/>
      <c r="B1460" s="204"/>
      <c r="C1460" s="203" t="s">
        <v>682</v>
      </c>
      <c r="D1460" s="202" t="s">
        <v>671</v>
      </c>
      <c r="E1460" s="198" t="s">
        <v>798</v>
      </c>
      <c r="F1460" s="198" t="s">
        <v>4</v>
      </c>
      <c r="G1460" s="205"/>
      <c r="H1460" s="199"/>
      <c r="I1460" s="216"/>
      <c r="J1460" s="131"/>
    </row>
    <row r="1461" spans="1:10">
      <c r="A1461" s="279"/>
      <c r="B1461" s="204"/>
      <c r="C1461" s="203" t="s">
        <v>445</v>
      </c>
      <c r="D1461" s="202" t="s">
        <v>446</v>
      </c>
      <c r="E1461" s="198" t="s">
        <v>798</v>
      </c>
      <c r="F1461" s="198" t="s">
        <v>15</v>
      </c>
      <c r="G1461" s="205"/>
      <c r="H1461" s="199"/>
      <c r="I1461" s="216"/>
      <c r="J1461" s="131"/>
    </row>
    <row r="1462" spans="1:10">
      <c r="A1462" s="204"/>
      <c r="B1462" s="204"/>
      <c r="C1462" s="203"/>
      <c r="D1462" s="202"/>
      <c r="E1462" s="198"/>
      <c r="F1462" s="198"/>
      <c r="G1462" s="205"/>
      <c r="H1462" s="199"/>
      <c r="I1462" s="216"/>
      <c r="J1462" s="131"/>
    </row>
    <row r="1463" spans="1:10" s="140" customFormat="1">
      <c r="A1463" s="277">
        <v>13.6</v>
      </c>
      <c r="B1463" s="204" t="s">
        <v>1455</v>
      </c>
      <c r="C1463" s="224"/>
      <c r="D1463" s="150" t="s">
        <v>1460</v>
      </c>
      <c r="E1463" s="204"/>
      <c r="F1463" s="204" t="s">
        <v>4</v>
      </c>
      <c r="G1463" s="207"/>
      <c r="H1463" s="210"/>
      <c r="I1463" s="215"/>
    </row>
    <row r="1464" spans="1:10">
      <c r="A1464" s="278"/>
      <c r="B1464" s="204"/>
      <c r="C1464" s="198" t="s">
        <v>789</v>
      </c>
      <c r="D1464" s="202" t="s">
        <v>28</v>
      </c>
      <c r="E1464" s="198" t="s">
        <v>798</v>
      </c>
      <c r="F1464" s="198" t="s">
        <v>14</v>
      </c>
      <c r="G1464" s="205"/>
      <c r="H1464" s="199"/>
      <c r="I1464" s="216"/>
      <c r="J1464" s="131"/>
    </row>
    <row r="1465" spans="1:10">
      <c r="A1465" s="278"/>
      <c r="B1465" s="204"/>
      <c r="C1465" s="198" t="s">
        <v>803</v>
      </c>
      <c r="D1465" s="202" t="s">
        <v>896</v>
      </c>
      <c r="E1465" s="198" t="s">
        <v>798</v>
      </c>
      <c r="F1465" s="198" t="s">
        <v>248</v>
      </c>
      <c r="G1465" s="205"/>
      <c r="H1465" s="199"/>
      <c r="I1465" s="216"/>
      <c r="J1465" s="131"/>
    </row>
    <row r="1466" spans="1:10">
      <c r="A1466" s="278"/>
      <c r="B1466" s="204"/>
      <c r="C1466" s="203" t="s">
        <v>1449</v>
      </c>
      <c r="D1466" s="202" t="s">
        <v>1459</v>
      </c>
      <c r="E1466" s="198" t="s">
        <v>798</v>
      </c>
      <c r="F1466" s="198" t="s">
        <v>4</v>
      </c>
      <c r="G1466" s="205"/>
      <c r="H1466" s="199"/>
      <c r="I1466" s="216"/>
      <c r="J1466" s="131"/>
    </row>
    <row r="1467" spans="1:10">
      <c r="A1467" s="278"/>
      <c r="B1467" s="204"/>
      <c r="C1467" s="203" t="s">
        <v>681</v>
      </c>
      <c r="D1467" s="202" t="s">
        <v>152</v>
      </c>
      <c r="E1467" s="198" t="s">
        <v>798</v>
      </c>
      <c r="F1467" s="198" t="s">
        <v>4</v>
      </c>
      <c r="G1467" s="205"/>
      <c r="H1467" s="199"/>
      <c r="I1467" s="216"/>
      <c r="J1467" s="131"/>
    </row>
    <row r="1468" spans="1:10">
      <c r="A1468" s="279"/>
      <c r="B1468" s="204"/>
      <c r="C1468" s="203" t="s">
        <v>445</v>
      </c>
      <c r="D1468" s="202" t="s">
        <v>446</v>
      </c>
      <c r="E1468" s="198" t="s">
        <v>798</v>
      </c>
      <c r="F1468" s="198" t="s">
        <v>15</v>
      </c>
      <c r="G1468" s="205"/>
      <c r="H1468" s="199"/>
      <c r="I1468" s="216"/>
      <c r="J1468" s="131"/>
    </row>
    <row r="1469" spans="1:10">
      <c r="A1469" s="204"/>
      <c r="B1469" s="204"/>
      <c r="C1469" s="203"/>
      <c r="D1469" s="202"/>
      <c r="E1469" s="198"/>
      <c r="F1469" s="198"/>
      <c r="G1469" s="205"/>
      <c r="H1469" s="199"/>
      <c r="I1469" s="216"/>
      <c r="J1469" s="131"/>
    </row>
    <row r="1470" spans="1:10" s="140" customFormat="1" ht="24">
      <c r="A1470" s="277">
        <v>13.7</v>
      </c>
      <c r="B1470" s="204" t="s">
        <v>1456</v>
      </c>
      <c r="C1470" s="224"/>
      <c r="D1470" s="150" t="s">
        <v>1461</v>
      </c>
      <c r="E1470" s="204"/>
      <c r="F1470" s="204" t="s">
        <v>4</v>
      </c>
      <c r="G1470" s="207"/>
      <c r="H1470" s="210"/>
      <c r="I1470" s="215"/>
    </row>
    <row r="1471" spans="1:10">
      <c r="A1471" s="278"/>
      <c r="B1471" s="204"/>
      <c r="C1471" s="198" t="s">
        <v>789</v>
      </c>
      <c r="D1471" s="202" t="s">
        <v>28</v>
      </c>
      <c r="E1471" s="198" t="s">
        <v>798</v>
      </c>
      <c r="F1471" s="198" t="s">
        <v>14</v>
      </c>
      <c r="G1471" s="205"/>
      <c r="H1471" s="199"/>
      <c r="I1471" s="216"/>
      <c r="J1471" s="131"/>
    </row>
    <row r="1472" spans="1:10">
      <c r="A1472" s="278"/>
      <c r="B1472" s="204"/>
      <c r="C1472" s="198" t="s">
        <v>803</v>
      </c>
      <c r="D1472" s="202" t="s">
        <v>896</v>
      </c>
      <c r="E1472" s="198" t="s">
        <v>798</v>
      </c>
      <c r="F1472" s="198" t="s">
        <v>248</v>
      </c>
      <c r="G1472" s="205"/>
      <c r="H1472" s="199"/>
      <c r="I1472" s="216"/>
      <c r="J1472" s="131"/>
    </row>
    <row r="1473" spans="1:10">
      <c r="A1473" s="278"/>
      <c r="B1473" s="204"/>
      <c r="C1473" s="203" t="s">
        <v>1012</v>
      </c>
      <c r="D1473" s="202" t="s">
        <v>1462</v>
      </c>
      <c r="E1473" s="198" t="s">
        <v>798</v>
      </c>
      <c r="F1473" s="198" t="s">
        <v>4</v>
      </c>
      <c r="G1473" s="205"/>
      <c r="H1473" s="199"/>
      <c r="I1473" s="216"/>
      <c r="J1473" s="131"/>
    </row>
    <row r="1474" spans="1:10">
      <c r="A1474" s="278"/>
      <c r="B1474" s="204"/>
      <c r="C1474" s="203" t="s">
        <v>1007</v>
      </c>
      <c r="D1474" s="202" t="s">
        <v>848</v>
      </c>
      <c r="E1474" s="198" t="s">
        <v>798</v>
      </c>
      <c r="F1474" s="198" t="s">
        <v>4</v>
      </c>
      <c r="G1474" s="205"/>
      <c r="H1474" s="199"/>
      <c r="I1474" s="216"/>
      <c r="J1474" s="131"/>
    </row>
    <row r="1475" spans="1:10">
      <c r="A1475" s="278"/>
      <c r="B1475" s="204"/>
      <c r="C1475" s="203" t="s">
        <v>692</v>
      </c>
      <c r="D1475" s="202" t="s">
        <v>110</v>
      </c>
      <c r="E1475" s="198" t="s">
        <v>798</v>
      </c>
      <c r="F1475" s="198" t="s">
        <v>163</v>
      </c>
      <c r="G1475" s="205"/>
      <c r="H1475" s="199"/>
      <c r="I1475" s="216"/>
      <c r="J1475" s="131"/>
    </row>
    <row r="1476" spans="1:10">
      <c r="A1476" s="278"/>
      <c r="B1476" s="204"/>
      <c r="C1476" s="203" t="s">
        <v>575</v>
      </c>
      <c r="D1476" s="202" t="s">
        <v>150</v>
      </c>
      <c r="E1476" s="198" t="s">
        <v>798</v>
      </c>
      <c r="F1476" s="198" t="s">
        <v>4</v>
      </c>
      <c r="G1476" s="205"/>
      <c r="H1476" s="199"/>
      <c r="I1476" s="216"/>
      <c r="J1476" s="131"/>
    </row>
    <row r="1477" spans="1:10">
      <c r="A1477" s="278"/>
      <c r="B1477" s="204"/>
      <c r="C1477" s="203" t="s">
        <v>589</v>
      </c>
      <c r="D1477" s="202" t="s">
        <v>590</v>
      </c>
      <c r="E1477" s="198" t="s">
        <v>798</v>
      </c>
      <c r="F1477" s="198" t="s">
        <v>4</v>
      </c>
      <c r="G1477" s="205"/>
      <c r="H1477" s="199"/>
      <c r="I1477" s="216"/>
      <c r="J1477" s="131"/>
    </row>
    <row r="1478" spans="1:10">
      <c r="A1478" s="278"/>
      <c r="B1478" s="204"/>
      <c r="C1478" s="203" t="s">
        <v>647</v>
      </c>
      <c r="D1478" s="202" t="s">
        <v>111</v>
      </c>
      <c r="E1478" s="198" t="s">
        <v>798</v>
      </c>
      <c r="F1478" s="198" t="s">
        <v>4</v>
      </c>
      <c r="G1478" s="205"/>
      <c r="H1478" s="199"/>
      <c r="I1478" s="216"/>
      <c r="J1478" s="131"/>
    </row>
    <row r="1479" spans="1:10">
      <c r="A1479" s="278"/>
      <c r="B1479" s="204"/>
      <c r="C1479" s="203" t="s">
        <v>626</v>
      </c>
      <c r="D1479" s="202" t="s">
        <v>113</v>
      </c>
      <c r="E1479" s="198" t="s">
        <v>798</v>
      </c>
      <c r="F1479" s="198" t="s">
        <v>4</v>
      </c>
      <c r="G1479" s="205"/>
      <c r="H1479" s="199"/>
      <c r="I1479" s="216"/>
      <c r="J1479" s="131"/>
    </row>
    <row r="1480" spans="1:10">
      <c r="A1480" s="278"/>
      <c r="B1480" s="204"/>
      <c r="C1480" s="203" t="s">
        <v>892</v>
      </c>
      <c r="D1480" s="202" t="s">
        <v>114</v>
      </c>
      <c r="E1480" s="198" t="s">
        <v>798</v>
      </c>
      <c r="F1480" s="198" t="s">
        <v>4</v>
      </c>
      <c r="G1480" s="205"/>
      <c r="H1480" s="199"/>
      <c r="I1480" s="216"/>
      <c r="J1480" s="131"/>
    </row>
    <row r="1481" spans="1:10">
      <c r="A1481" s="278"/>
      <c r="B1481" s="204"/>
      <c r="C1481" s="203" t="s">
        <v>890</v>
      </c>
      <c r="D1481" s="202" t="s">
        <v>106</v>
      </c>
      <c r="E1481" s="198" t="s">
        <v>798</v>
      </c>
      <c r="F1481" s="198" t="s">
        <v>4</v>
      </c>
      <c r="G1481" s="205"/>
      <c r="H1481" s="199"/>
      <c r="I1481" s="216"/>
      <c r="J1481" s="131"/>
    </row>
    <row r="1482" spans="1:10">
      <c r="A1482" s="278"/>
      <c r="B1482" s="204"/>
      <c r="C1482" s="203" t="s">
        <v>1009</v>
      </c>
      <c r="D1482" s="202" t="s">
        <v>711</v>
      </c>
      <c r="E1482" s="198" t="s">
        <v>797</v>
      </c>
      <c r="F1482" s="198" t="s">
        <v>4</v>
      </c>
      <c r="G1482" s="205"/>
      <c r="H1482" s="199"/>
      <c r="I1482" s="216"/>
      <c r="J1482" s="131"/>
    </row>
    <row r="1483" spans="1:10">
      <c r="A1483" s="278"/>
      <c r="B1483" s="204"/>
      <c r="C1483" s="203" t="s">
        <v>621</v>
      </c>
      <c r="D1483" s="202" t="s">
        <v>253</v>
      </c>
      <c r="E1483" s="198" t="s">
        <v>798</v>
      </c>
      <c r="F1483" s="198" t="s">
        <v>163</v>
      </c>
      <c r="G1483" s="205"/>
      <c r="H1483" s="199"/>
      <c r="I1483" s="216"/>
      <c r="J1483" s="131"/>
    </row>
    <row r="1484" spans="1:10">
      <c r="A1484" s="278"/>
      <c r="B1484" s="204"/>
      <c r="C1484" s="203" t="s">
        <v>567</v>
      </c>
      <c r="D1484" s="202" t="s">
        <v>87</v>
      </c>
      <c r="E1484" s="198" t="s">
        <v>798</v>
      </c>
      <c r="F1484" s="198" t="s">
        <v>163</v>
      </c>
      <c r="G1484" s="205"/>
      <c r="H1484" s="199"/>
      <c r="I1484" s="216"/>
      <c r="J1484" s="131"/>
    </row>
    <row r="1485" spans="1:10">
      <c r="A1485" s="278"/>
      <c r="B1485" s="204"/>
      <c r="C1485" s="203" t="s">
        <v>580</v>
      </c>
      <c r="D1485" s="202" t="s">
        <v>30</v>
      </c>
      <c r="E1485" s="198" t="s">
        <v>798</v>
      </c>
      <c r="F1485" s="198" t="s">
        <v>4</v>
      </c>
      <c r="G1485" s="205"/>
      <c r="H1485" s="199"/>
      <c r="I1485" s="216"/>
      <c r="J1485" s="131"/>
    </row>
    <row r="1486" spans="1:10">
      <c r="A1486" s="278"/>
      <c r="B1486" s="204"/>
      <c r="C1486" s="203" t="s">
        <v>1021</v>
      </c>
      <c r="D1486" s="202" t="s">
        <v>1440</v>
      </c>
      <c r="E1486" s="198" t="s">
        <v>798</v>
      </c>
      <c r="F1486" s="198" t="s">
        <v>163</v>
      </c>
      <c r="G1486" s="205"/>
      <c r="H1486" s="199"/>
      <c r="I1486" s="216"/>
      <c r="J1486" s="131"/>
    </row>
    <row r="1487" spans="1:10">
      <c r="A1487" s="278"/>
      <c r="B1487" s="204"/>
      <c r="C1487" s="203" t="s">
        <v>1022</v>
      </c>
      <c r="D1487" s="202" t="s">
        <v>1441</v>
      </c>
      <c r="E1487" s="198" t="s">
        <v>798</v>
      </c>
      <c r="F1487" s="198" t="s">
        <v>4</v>
      </c>
      <c r="G1487" s="205"/>
      <c r="H1487" s="199"/>
      <c r="I1487" s="216"/>
      <c r="J1487" s="131"/>
    </row>
    <row r="1488" spans="1:10">
      <c r="A1488" s="278"/>
      <c r="B1488" s="204"/>
      <c r="C1488" s="203" t="s">
        <v>364</v>
      </c>
      <c r="D1488" s="202" t="s">
        <v>31</v>
      </c>
      <c r="E1488" s="198" t="s">
        <v>798</v>
      </c>
      <c r="F1488" s="198" t="s">
        <v>4</v>
      </c>
      <c r="G1488" s="205"/>
      <c r="H1488" s="199"/>
      <c r="I1488" s="216"/>
      <c r="J1488" s="131"/>
    </row>
    <row r="1489" spans="1:10">
      <c r="A1489" s="279"/>
      <c r="B1489" s="204"/>
      <c r="C1489" s="203" t="s">
        <v>445</v>
      </c>
      <c r="D1489" s="202" t="s">
        <v>446</v>
      </c>
      <c r="E1489" s="198" t="s">
        <v>798</v>
      </c>
      <c r="F1489" s="198" t="s">
        <v>15</v>
      </c>
      <c r="G1489" s="205"/>
      <c r="H1489" s="199"/>
      <c r="I1489" s="216"/>
      <c r="J1489" s="131"/>
    </row>
    <row r="1490" spans="1:10">
      <c r="A1490" s="204"/>
      <c r="B1490" s="204"/>
      <c r="C1490" s="203"/>
      <c r="D1490" s="202"/>
      <c r="E1490" s="198"/>
      <c r="F1490" s="198"/>
      <c r="G1490" s="205"/>
      <c r="H1490" s="199"/>
      <c r="I1490" s="216"/>
      <c r="J1490" s="131"/>
    </row>
    <row r="1491" spans="1:10">
      <c r="A1491" s="204">
        <v>14</v>
      </c>
      <c r="B1491" s="204" t="s">
        <v>1350</v>
      </c>
      <c r="C1491" s="198"/>
      <c r="D1491" s="150" t="s">
        <v>6</v>
      </c>
      <c r="E1491" s="198"/>
      <c r="F1491" s="198"/>
      <c r="G1491" s="205"/>
      <c r="H1491" s="199"/>
      <c r="I1491" s="216"/>
      <c r="J1491" s="131"/>
    </row>
    <row r="1492" spans="1:10">
      <c r="A1492" s="204"/>
      <c r="B1492" s="204"/>
      <c r="C1492" s="198"/>
      <c r="D1492" s="202"/>
      <c r="E1492" s="198"/>
      <c r="F1492" s="198"/>
      <c r="G1492" s="205"/>
      <c r="H1492" s="199"/>
      <c r="I1492" s="216"/>
      <c r="J1492" s="131"/>
    </row>
    <row r="1493" spans="1:10">
      <c r="A1493" s="277">
        <v>14.1</v>
      </c>
      <c r="B1493" s="204" t="s">
        <v>1287</v>
      </c>
      <c r="C1493" s="198"/>
      <c r="D1493" s="150" t="s">
        <v>866</v>
      </c>
      <c r="E1493" s="198"/>
      <c r="F1493" s="204" t="s">
        <v>163</v>
      </c>
      <c r="G1493" s="205"/>
      <c r="H1493" s="199"/>
      <c r="I1493" s="215"/>
      <c r="J1493" s="131"/>
    </row>
    <row r="1494" spans="1:10">
      <c r="A1494" s="278"/>
      <c r="B1494" s="204"/>
      <c r="C1494" s="198" t="s">
        <v>789</v>
      </c>
      <c r="D1494" s="202" t="s">
        <v>28</v>
      </c>
      <c r="E1494" s="198" t="s">
        <v>798</v>
      </c>
      <c r="F1494" s="198" t="s">
        <v>14</v>
      </c>
      <c r="G1494" s="205"/>
      <c r="H1494" s="199"/>
      <c r="I1494" s="216"/>
      <c r="J1494" s="131"/>
    </row>
    <row r="1495" spans="1:10">
      <c r="A1495" s="278"/>
      <c r="B1495" s="204"/>
      <c r="C1495" s="198" t="s">
        <v>803</v>
      </c>
      <c r="D1495" s="202" t="s">
        <v>896</v>
      </c>
      <c r="E1495" s="198" t="s">
        <v>798</v>
      </c>
      <c r="F1495" s="198" t="s">
        <v>248</v>
      </c>
      <c r="G1495" s="195"/>
      <c r="H1495" s="209"/>
      <c r="I1495" s="216"/>
      <c r="J1495" s="131"/>
    </row>
    <row r="1496" spans="1:10">
      <c r="A1496" s="278"/>
      <c r="B1496" s="204"/>
      <c r="C1496" s="192" t="s">
        <v>686</v>
      </c>
      <c r="D1496" s="202" t="s">
        <v>678</v>
      </c>
      <c r="E1496" s="198" t="s">
        <v>798</v>
      </c>
      <c r="F1496" s="198" t="s">
        <v>163</v>
      </c>
      <c r="G1496" s="205"/>
      <c r="H1496" s="199"/>
      <c r="I1496" s="216"/>
      <c r="J1496" s="131"/>
    </row>
    <row r="1497" spans="1:10">
      <c r="A1497" s="278"/>
      <c r="B1497" s="204"/>
      <c r="C1497" s="192" t="s">
        <v>613</v>
      </c>
      <c r="D1497" s="202" t="s">
        <v>88</v>
      </c>
      <c r="E1497" s="198" t="s">
        <v>798</v>
      </c>
      <c r="F1497" s="198" t="s">
        <v>163</v>
      </c>
      <c r="G1497" s="205"/>
      <c r="H1497" s="199"/>
      <c r="I1497" s="216"/>
      <c r="J1497" s="131"/>
    </row>
    <row r="1498" spans="1:10">
      <c r="A1498" s="278"/>
      <c r="B1498" s="204"/>
      <c r="C1498" s="192" t="s">
        <v>612</v>
      </c>
      <c r="D1498" s="202" t="s">
        <v>614</v>
      </c>
      <c r="E1498" s="198" t="s">
        <v>798</v>
      </c>
      <c r="F1498" s="198" t="s">
        <v>163</v>
      </c>
      <c r="G1498" s="205"/>
      <c r="H1498" s="199"/>
      <c r="I1498" s="216"/>
      <c r="J1498" s="131"/>
    </row>
    <row r="1499" spans="1:10">
      <c r="A1499" s="278"/>
      <c r="B1499" s="213"/>
      <c r="C1499" s="198" t="s">
        <v>582</v>
      </c>
      <c r="D1499" s="202" t="s">
        <v>89</v>
      </c>
      <c r="E1499" s="198" t="s">
        <v>798</v>
      </c>
      <c r="F1499" s="198" t="s">
        <v>4</v>
      </c>
      <c r="G1499" s="205"/>
      <c r="H1499" s="199"/>
      <c r="I1499" s="216"/>
      <c r="J1499" s="131"/>
    </row>
    <row r="1500" spans="1:10">
      <c r="A1500" s="278"/>
      <c r="B1500" s="213"/>
      <c r="C1500" s="198" t="s">
        <v>587</v>
      </c>
      <c r="D1500" s="202" t="s">
        <v>588</v>
      </c>
      <c r="E1500" s="198" t="s">
        <v>798</v>
      </c>
      <c r="F1500" s="198" t="s">
        <v>4</v>
      </c>
      <c r="G1500" s="205"/>
      <c r="H1500" s="199"/>
      <c r="I1500" s="216"/>
      <c r="J1500" s="131"/>
    </row>
    <row r="1501" spans="1:10">
      <c r="A1501" s="278"/>
      <c r="B1501" s="213"/>
      <c r="C1501" s="192" t="s">
        <v>974</v>
      </c>
      <c r="D1501" s="202" t="s">
        <v>730</v>
      </c>
      <c r="E1501" s="198" t="s">
        <v>798</v>
      </c>
      <c r="F1501" s="198" t="s">
        <v>4</v>
      </c>
      <c r="G1501" s="205"/>
      <c r="H1501" s="199"/>
      <c r="I1501" s="216"/>
      <c r="J1501" s="131"/>
    </row>
    <row r="1502" spans="1:10">
      <c r="A1502" s="278"/>
      <c r="B1502" s="213"/>
      <c r="C1502" s="192" t="s">
        <v>975</v>
      </c>
      <c r="D1502" s="202" t="s">
        <v>731</v>
      </c>
      <c r="E1502" s="198" t="s">
        <v>798</v>
      </c>
      <c r="F1502" s="198" t="s">
        <v>4</v>
      </c>
      <c r="G1502" s="205"/>
      <c r="H1502" s="199"/>
      <c r="I1502" s="216"/>
      <c r="J1502" s="131"/>
    </row>
    <row r="1503" spans="1:10">
      <c r="A1503" s="278"/>
      <c r="B1503" s="213"/>
      <c r="C1503" s="198"/>
      <c r="D1503" s="150" t="s">
        <v>815</v>
      </c>
      <c r="E1503" s="198"/>
      <c r="F1503" s="204" t="s">
        <v>163</v>
      </c>
      <c r="G1503" s="205"/>
      <c r="H1503" s="199"/>
      <c r="I1503" s="216"/>
      <c r="J1503" s="131"/>
    </row>
    <row r="1504" spans="1:10">
      <c r="A1504" s="278"/>
      <c r="B1504" s="213"/>
      <c r="C1504" s="198" t="s">
        <v>781</v>
      </c>
      <c r="D1504" s="202" t="s">
        <v>93</v>
      </c>
      <c r="E1504" s="198" t="s">
        <v>798</v>
      </c>
      <c r="F1504" s="198" t="s">
        <v>14</v>
      </c>
      <c r="G1504" s="205"/>
      <c r="H1504" s="199"/>
      <c r="I1504" s="216"/>
      <c r="J1504" s="131"/>
    </row>
    <row r="1505" spans="1:10">
      <c r="A1505" s="278"/>
      <c r="B1505" s="213"/>
      <c r="C1505" s="198" t="s">
        <v>803</v>
      </c>
      <c r="D1505" s="202" t="s">
        <v>896</v>
      </c>
      <c r="E1505" s="198" t="s">
        <v>798</v>
      </c>
      <c r="F1505" s="198" t="s">
        <v>248</v>
      </c>
      <c r="G1505" s="195"/>
      <c r="H1505" s="209"/>
      <c r="I1505" s="216"/>
      <c r="J1505" s="131"/>
    </row>
    <row r="1506" spans="1:10">
      <c r="A1506" s="278"/>
      <c r="B1506" s="213"/>
      <c r="C1506" s="198" t="s">
        <v>420</v>
      </c>
      <c r="D1506" s="202" t="s">
        <v>97</v>
      </c>
      <c r="E1506" s="198" t="s">
        <v>798</v>
      </c>
      <c r="F1506" s="198" t="s">
        <v>124</v>
      </c>
      <c r="G1506" s="205"/>
      <c r="H1506" s="199"/>
      <c r="I1506" s="216"/>
      <c r="J1506" s="131"/>
    </row>
    <row r="1507" spans="1:10">
      <c r="A1507" s="278"/>
      <c r="B1507" s="213"/>
      <c r="C1507" s="198" t="s">
        <v>447</v>
      </c>
      <c r="D1507" s="202" t="s">
        <v>205</v>
      </c>
      <c r="E1507" s="198" t="s">
        <v>798</v>
      </c>
      <c r="F1507" s="198" t="s">
        <v>124</v>
      </c>
      <c r="G1507" s="205"/>
      <c r="H1507" s="199"/>
      <c r="I1507" s="216"/>
      <c r="J1507" s="131"/>
    </row>
    <row r="1508" spans="1:10" ht="24">
      <c r="A1508" s="278"/>
      <c r="B1508" s="213"/>
      <c r="C1508" s="198" t="s">
        <v>443</v>
      </c>
      <c r="D1508" s="202" t="s">
        <v>1373</v>
      </c>
      <c r="E1508" s="198" t="s">
        <v>797</v>
      </c>
      <c r="F1508" s="198" t="s">
        <v>444</v>
      </c>
      <c r="G1508" s="205"/>
      <c r="H1508" s="199"/>
      <c r="I1508" s="216"/>
      <c r="J1508" s="131"/>
    </row>
    <row r="1509" spans="1:10">
      <c r="A1509" s="278"/>
      <c r="B1509" s="213"/>
      <c r="C1509" s="198"/>
      <c r="D1509" s="150" t="s">
        <v>816</v>
      </c>
      <c r="E1509" s="198"/>
      <c r="F1509" s="204" t="s">
        <v>163</v>
      </c>
      <c r="G1509" s="205"/>
      <c r="H1509" s="199"/>
      <c r="I1509" s="216"/>
      <c r="J1509" s="131"/>
    </row>
    <row r="1510" spans="1:10">
      <c r="A1510" s="278"/>
      <c r="B1510" s="213"/>
      <c r="C1510" s="198" t="s">
        <v>780</v>
      </c>
      <c r="D1510" s="202" t="s">
        <v>13</v>
      </c>
      <c r="E1510" s="198" t="s">
        <v>798</v>
      </c>
      <c r="F1510" s="198" t="s">
        <v>14</v>
      </c>
      <c r="G1510" s="205"/>
      <c r="H1510" s="199"/>
      <c r="I1510" s="216"/>
      <c r="J1510" s="131"/>
    </row>
    <row r="1511" spans="1:10">
      <c r="A1511" s="278"/>
      <c r="B1511" s="213"/>
      <c r="C1511" s="198" t="s">
        <v>803</v>
      </c>
      <c r="D1511" s="202" t="s">
        <v>896</v>
      </c>
      <c r="E1511" s="198" t="s">
        <v>798</v>
      </c>
      <c r="F1511" s="198" t="s">
        <v>248</v>
      </c>
      <c r="G1511" s="195"/>
      <c r="H1511" s="209"/>
      <c r="I1511" s="216"/>
      <c r="J1511" s="131"/>
    </row>
    <row r="1512" spans="1:10">
      <c r="A1512" s="278"/>
      <c r="B1512" s="213"/>
      <c r="C1512" s="198" t="s">
        <v>298</v>
      </c>
      <c r="D1512" s="202" t="s">
        <v>115</v>
      </c>
      <c r="E1512" s="198" t="s">
        <v>798</v>
      </c>
      <c r="F1512" s="198" t="s">
        <v>185</v>
      </c>
      <c r="G1512" s="205"/>
      <c r="H1512" s="199"/>
      <c r="I1512" s="216"/>
      <c r="J1512" s="131"/>
    </row>
    <row r="1513" spans="1:10">
      <c r="A1513" s="278"/>
      <c r="B1513" s="213"/>
      <c r="C1513" s="198" t="s">
        <v>458</v>
      </c>
      <c r="D1513" s="202" t="s">
        <v>128</v>
      </c>
      <c r="E1513" s="198" t="s">
        <v>798</v>
      </c>
      <c r="F1513" s="198" t="s">
        <v>8</v>
      </c>
      <c r="G1513" s="205"/>
      <c r="H1513" s="199"/>
      <c r="I1513" s="216"/>
      <c r="J1513" s="131"/>
    </row>
    <row r="1514" spans="1:10">
      <c r="A1514" s="279"/>
      <c r="B1514" s="213"/>
      <c r="C1514" s="198" t="s">
        <v>445</v>
      </c>
      <c r="D1514" s="202" t="s">
        <v>446</v>
      </c>
      <c r="E1514" s="198" t="s">
        <v>798</v>
      </c>
      <c r="F1514" s="198" t="s">
        <v>15</v>
      </c>
      <c r="G1514" s="205"/>
      <c r="H1514" s="209"/>
      <c r="I1514" s="216"/>
      <c r="J1514" s="131"/>
    </row>
    <row r="1515" spans="1:10">
      <c r="A1515" s="204"/>
      <c r="B1515" s="204"/>
      <c r="C1515" s="198"/>
      <c r="D1515" s="202"/>
      <c r="E1515" s="198"/>
      <c r="F1515" s="198"/>
      <c r="G1515" s="205"/>
      <c r="H1515" s="199"/>
      <c r="I1515" s="216"/>
      <c r="J1515" s="131"/>
    </row>
    <row r="1516" spans="1:10">
      <c r="A1516" s="277">
        <v>14.2</v>
      </c>
      <c r="B1516" s="204" t="s">
        <v>1463</v>
      </c>
      <c r="C1516" s="204"/>
      <c r="D1516" s="150" t="s">
        <v>1445</v>
      </c>
      <c r="E1516" s="204"/>
      <c r="F1516" s="204" t="s">
        <v>163</v>
      </c>
      <c r="G1516" s="207"/>
      <c r="H1516" s="210"/>
      <c r="I1516" s="215"/>
      <c r="J1516" s="131"/>
    </row>
    <row r="1517" spans="1:10">
      <c r="A1517" s="278"/>
      <c r="B1517" s="204"/>
      <c r="C1517" s="198" t="s">
        <v>789</v>
      </c>
      <c r="D1517" s="202" t="s">
        <v>28</v>
      </c>
      <c r="E1517" s="198" t="s">
        <v>798</v>
      </c>
      <c r="F1517" s="198" t="s">
        <v>14</v>
      </c>
      <c r="G1517" s="205"/>
      <c r="H1517" s="199"/>
      <c r="I1517" s="216"/>
      <c r="J1517" s="131"/>
    </row>
    <row r="1518" spans="1:10">
      <c r="A1518" s="278"/>
      <c r="B1518" s="204"/>
      <c r="C1518" s="198" t="s">
        <v>803</v>
      </c>
      <c r="D1518" s="202" t="s">
        <v>896</v>
      </c>
      <c r="E1518" s="198" t="s">
        <v>798</v>
      </c>
      <c r="F1518" s="198" t="s">
        <v>248</v>
      </c>
      <c r="G1518" s="205"/>
      <c r="H1518" s="199"/>
      <c r="I1518" s="216"/>
      <c r="J1518" s="131"/>
    </row>
    <row r="1519" spans="1:10">
      <c r="A1519" s="278"/>
      <c r="B1519" s="204"/>
      <c r="C1519" s="203" t="s">
        <v>690</v>
      </c>
      <c r="D1519" s="202" t="s">
        <v>107</v>
      </c>
      <c r="E1519" s="198" t="s">
        <v>798</v>
      </c>
      <c r="F1519" s="198" t="s">
        <v>163</v>
      </c>
      <c r="G1519" s="205"/>
      <c r="H1519" s="199"/>
      <c r="I1519" s="216"/>
      <c r="J1519" s="131"/>
    </row>
    <row r="1520" spans="1:10">
      <c r="A1520" s="278"/>
      <c r="B1520" s="204"/>
      <c r="C1520" s="203" t="s">
        <v>1447</v>
      </c>
      <c r="D1520" s="202" t="s">
        <v>154</v>
      </c>
      <c r="E1520" s="198" t="s">
        <v>798</v>
      </c>
      <c r="F1520" s="198" t="s">
        <v>4</v>
      </c>
      <c r="G1520" s="205"/>
      <c r="H1520" s="199"/>
      <c r="I1520" s="216"/>
      <c r="J1520" s="131"/>
    </row>
    <row r="1521" spans="1:10">
      <c r="A1521" s="278"/>
      <c r="B1521" s="204"/>
      <c r="C1521" s="203" t="s">
        <v>1448</v>
      </c>
      <c r="D1521" s="202" t="s">
        <v>202</v>
      </c>
      <c r="E1521" s="198" t="s">
        <v>798</v>
      </c>
      <c r="F1521" s="198" t="s">
        <v>4</v>
      </c>
      <c r="G1521" s="205"/>
      <c r="H1521" s="199"/>
      <c r="I1521" s="216"/>
      <c r="J1521" s="131"/>
    </row>
    <row r="1522" spans="1:10">
      <c r="A1522" s="278"/>
      <c r="B1522" s="204"/>
      <c r="C1522" s="198" t="s">
        <v>1008</v>
      </c>
      <c r="D1522" s="202" t="s">
        <v>1454</v>
      </c>
      <c r="E1522" s="198" t="s">
        <v>798</v>
      </c>
      <c r="F1522" s="198" t="s">
        <v>4</v>
      </c>
      <c r="G1522" s="205"/>
      <c r="H1522" s="199"/>
      <c r="I1522" s="216"/>
      <c r="J1522" s="131"/>
    </row>
    <row r="1523" spans="1:10">
      <c r="A1523" s="278"/>
      <c r="B1523" s="204"/>
      <c r="C1523" s="203" t="s">
        <v>574</v>
      </c>
      <c r="D1523" s="202" t="s">
        <v>156</v>
      </c>
      <c r="E1523" s="198" t="s">
        <v>798</v>
      </c>
      <c r="F1523" s="198" t="s">
        <v>4</v>
      </c>
      <c r="G1523" s="205"/>
      <c r="H1523" s="199"/>
      <c r="I1523" s="216"/>
      <c r="J1523" s="131"/>
    </row>
    <row r="1524" spans="1:10">
      <c r="A1524" s="278"/>
      <c r="B1524" s="204"/>
      <c r="C1524" s="203" t="s">
        <v>597</v>
      </c>
      <c r="D1524" s="202" t="s">
        <v>598</v>
      </c>
      <c r="E1524" s="198" t="s">
        <v>798</v>
      </c>
      <c r="F1524" s="198" t="s">
        <v>4</v>
      </c>
      <c r="G1524" s="205"/>
      <c r="H1524" s="199"/>
      <c r="I1524" s="216"/>
      <c r="J1524" s="131"/>
    </row>
    <row r="1525" spans="1:10">
      <c r="A1525" s="278"/>
      <c r="B1525" s="204"/>
      <c r="C1525" s="203" t="s">
        <v>624</v>
      </c>
      <c r="D1525" s="202" t="s">
        <v>151</v>
      </c>
      <c r="E1525" s="198" t="s">
        <v>798</v>
      </c>
      <c r="F1525" s="198" t="s">
        <v>4</v>
      </c>
      <c r="G1525" s="205"/>
      <c r="H1525" s="199"/>
      <c r="I1525" s="216"/>
      <c r="J1525" s="131"/>
    </row>
    <row r="1526" spans="1:10">
      <c r="A1526" s="278"/>
      <c r="B1526" s="204"/>
      <c r="C1526" s="203" t="s">
        <v>892</v>
      </c>
      <c r="D1526" s="202" t="s">
        <v>114</v>
      </c>
      <c r="E1526" s="198" t="s">
        <v>798</v>
      </c>
      <c r="F1526" s="198" t="s">
        <v>4</v>
      </c>
      <c r="G1526" s="205"/>
      <c r="H1526" s="199"/>
      <c r="I1526" s="216"/>
      <c r="J1526" s="131"/>
    </row>
    <row r="1527" spans="1:10">
      <c r="A1527" s="278"/>
      <c r="B1527" s="204"/>
      <c r="C1527" s="203" t="s">
        <v>890</v>
      </c>
      <c r="D1527" s="202" t="s">
        <v>106</v>
      </c>
      <c r="E1527" s="198" t="s">
        <v>798</v>
      </c>
      <c r="F1527" s="198" t="s">
        <v>4</v>
      </c>
      <c r="G1527" s="205"/>
      <c r="H1527" s="199"/>
      <c r="I1527" s="216"/>
      <c r="J1527" s="131"/>
    </row>
    <row r="1528" spans="1:10">
      <c r="A1528" s="279"/>
      <c r="B1528" s="204"/>
      <c r="C1528" s="198" t="s">
        <v>445</v>
      </c>
      <c r="D1528" s="202" t="s">
        <v>446</v>
      </c>
      <c r="E1528" s="198" t="s">
        <v>798</v>
      </c>
      <c r="F1528" s="198" t="s">
        <v>15</v>
      </c>
      <c r="G1528" s="205"/>
      <c r="H1528" s="199"/>
      <c r="I1528" s="216"/>
      <c r="J1528" s="131"/>
    </row>
    <row r="1529" spans="1:10">
      <c r="A1529" s="204"/>
      <c r="B1529" s="204"/>
      <c r="C1529" s="198"/>
      <c r="D1529" s="202"/>
      <c r="E1529" s="198"/>
      <c r="F1529" s="198"/>
      <c r="G1529" s="205"/>
      <c r="H1529" s="199"/>
      <c r="I1529" s="216"/>
      <c r="J1529" s="131"/>
    </row>
    <row r="1530" spans="1:10">
      <c r="A1530" s="277">
        <v>14.3</v>
      </c>
      <c r="B1530" s="204" t="s">
        <v>1464</v>
      </c>
      <c r="C1530" s="198"/>
      <c r="D1530" s="150" t="s">
        <v>1457</v>
      </c>
      <c r="E1530" s="198"/>
      <c r="F1530" s="204" t="s">
        <v>163</v>
      </c>
      <c r="G1530" s="205"/>
      <c r="H1530" s="199"/>
      <c r="I1530" s="215"/>
      <c r="J1530" s="131"/>
    </row>
    <row r="1531" spans="1:10">
      <c r="A1531" s="278"/>
      <c r="B1531" s="204"/>
      <c r="C1531" s="198" t="s">
        <v>789</v>
      </c>
      <c r="D1531" s="202" t="s">
        <v>28</v>
      </c>
      <c r="E1531" s="198" t="s">
        <v>798</v>
      </c>
      <c r="F1531" s="198" t="s">
        <v>14</v>
      </c>
      <c r="G1531" s="205"/>
      <c r="H1531" s="199"/>
      <c r="I1531" s="216"/>
      <c r="J1531" s="131"/>
    </row>
    <row r="1532" spans="1:10">
      <c r="A1532" s="278"/>
      <c r="B1532" s="204"/>
      <c r="C1532" s="198" t="s">
        <v>803</v>
      </c>
      <c r="D1532" s="202" t="s">
        <v>896</v>
      </c>
      <c r="E1532" s="198" t="s">
        <v>798</v>
      </c>
      <c r="F1532" s="198" t="s">
        <v>248</v>
      </c>
      <c r="G1532" s="205"/>
      <c r="H1532" s="199"/>
      <c r="I1532" s="216"/>
      <c r="J1532" s="131"/>
    </row>
    <row r="1533" spans="1:10">
      <c r="A1533" s="278"/>
      <c r="B1533" s="204"/>
      <c r="C1533" s="203" t="s">
        <v>690</v>
      </c>
      <c r="D1533" s="202" t="s">
        <v>107</v>
      </c>
      <c r="E1533" s="198" t="s">
        <v>798</v>
      </c>
      <c r="F1533" s="198" t="s">
        <v>163</v>
      </c>
      <c r="G1533" s="205"/>
      <c r="H1533" s="199"/>
      <c r="I1533" s="216"/>
      <c r="J1533" s="131"/>
    </row>
    <row r="1534" spans="1:10">
      <c r="A1534" s="278"/>
      <c r="B1534" s="204"/>
      <c r="C1534" s="203" t="s">
        <v>1447</v>
      </c>
      <c r="D1534" s="202" t="s">
        <v>154</v>
      </c>
      <c r="E1534" s="198" t="s">
        <v>798</v>
      </c>
      <c r="F1534" s="198" t="s">
        <v>4</v>
      </c>
      <c r="G1534" s="205"/>
      <c r="H1534" s="199"/>
      <c r="I1534" s="216"/>
      <c r="J1534" s="131"/>
    </row>
    <row r="1535" spans="1:10">
      <c r="A1535" s="278"/>
      <c r="B1535" s="204"/>
      <c r="C1535" s="203" t="s">
        <v>1447</v>
      </c>
      <c r="D1535" s="202" t="s">
        <v>154</v>
      </c>
      <c r="E1535" s="198" t="s">
        <v>798</v>
      </c>
      <c r="F1535" s="198" t="s">
        <v>4</v>
      </c>
      <c r="G1535" s="205"/>
      <c r="H1535" s="199"/>
      <c r="I1535" s="216"/>
      <c r="J1535" s="131"/>
    </row>
    <row r="1536" spans="1:10">
      <c r="A1536" s="278"/>
      <c r="B1536" s="204"/>
      <c r="C1536" s="203" t="s">
        <v>1448</v>
      </c>
      <c r="D1536" s="202" t="s">
        <v>202</v>
      </c>
      <c r="E1536" s="198" t="s">
        <v>798</v>
      </c>
      <c r="F1536" s="198" t="s">
        <v>4</v>
      </c>
      <c r="G1536" s="205"/>
      <c r="H1536" s="199"/>
      <c r="I1536" s="216"/>
      <c r="J1536" s="131"/>
    </row>
    <row r="1537" spans="1:10">
      <c r="A1537" s="278"/>
      <c r="B1537" s="204"/>
      <c r="C1537" s="198" t="s">
        <v>1008</v>
      </c>
      <c r="D1537" s="202" t="s">
        <v>1454</v>
      </c>
      <c r="E1537" s="198" t="s">
        <v>798</v>
      </c>
      <c r="F1537" s="198" t="s">
        <v>4</v>
      </c>
      <c r="G1537" s="205"/>
      <c r="H1537" s="199"/>
      <c r="I1537" s="216"/>
      <c r="J1537" s="131"/>
    </row>
    <row r="1538" spans="1:10">
      <c r="A1538" s="278"/>
      <c r="B1538" s="204"/>
      <c r="C1538" s="203" t="s">
        <v>574</v>
      </c>
      <c r="D1538" s="202" t="s">
        <v>156</v>
      </c>
      <c r="E1538" s="198" t="s">
        <v>798</v>
      </c>
      <c r="F1538" s="198" t="s">
        <v>4</v>
      </c>
      <c r="G1538" s="205"/>
      <c r="H1538" s="199"/>
      <c r="I1538" s="216"/>
      <c r="J1538" s="131"/>
    </row>
    <row r="1539" spans="1:10">
      <c r="A1539" s="278"/>
      <c r="B1539" s="204"/>
      <c r="C1539" s="203" t="s">
        <v>597</v>
      </c>
      <c r="D1539" s="202" t="s">
        <v>598</v>
      </c>
      <c r="E1539" s="198" t="s">
        <v>798</v>
      </c>
      <c r="F1539" s="198" t="s">
        <v>4</v>
      </c>
      <c r="G1539" s="205"/>
      <c r="H1539" s="199"/>
      <c r="I1539" s="216"/>
      <c r="J1539" s="131"/>
    </row>
    <row r="1540" spans="1:10">
      <c r="A1540" s="278"/>
      <c r="B1540" s="204"/>
      <c r="C1540" s="203" t="s">
        <v>624</v>
      </c>
      <c r="D1540" s="202" t="s">
        <v>151</v>
      </c>
      <c r="E1540" s="198" t="s">
        <v>798</v>
      </c>
      <c r="F1540" s="198" t="s">
        <v>4</v>
      </c>
      <c r="G1540" s="205"/>
      <c r="H1540" s="199"/>
      <c r="I1540" s="216"/>
      <c r="J1540" s="131"/>
    </row>
    <row r="1541" spans="1:10">
      <c r="A1541" s="278"/>
      <c r="B1541" s="204"/>
      <c r="C1541" s="203" t="s">
        <v>892</v>
      </c>
      <c r="D1541" s="202" t="s">
        <v>114</v>
      </c>
      <c r="E1541" s="198" t="s">
        <v>798</v>
      </c>
      <c r="F1541" s="198" t="s">
        <v>4</v>
      </c>
      <c r="G1541" s="205"/>
      <c r="H1541" s="199"/>
      <c r="I1541" s="216"/>
      <c r="J1541" s="131"/>
    </row>
    <row r="1542" spans="1:10">
      <c r="A1542" s="278"/>
      <c r="B1542" s="204"/>
      <c r="C1542" s="203" t="s">
        <v>890</v>
      </c>
      <c r="D1542" s="202" t="s">
        <v>106</v>
      </c>
      <c r="E1542" s="198" t="s">
        <v>798</v>
      </c>
      <c r="F1542" s="198" t="s">
        <v>4</v>
      </c>
      <c r="G1542" s="205"/>
      <c r="H1542" s="199"/>
      <c r="I1542" s="216"/>
      <c r="J1542" s="131"/>
    </row>
    <row r="1543" spans="1:10">
      <c r="A1543" s="279"/>
      <c r="B1543" s="204"/>
      <c r="C1543" s="198" t="s">
        <v>445</v>
      </c>
      <c r="D1543" s="202" t="s">
        <v>446</v>
      </c>
      <c r="E1543" s="198" t="s">
        <v>798</v>
      </c>
      <c r="F1543" s="198" t="s">
        <v>15</v>
      </c>
      <c r="G1543" s="205"/>
      <c r="H1543" s="199"/>
      <c r="I1543" s="216"/>
      <c r="J1543" s="131"/>
    </row>
    <row r="1544" spans="1:10">
      <c r="A1544" s="204"/>
      <c r="B1544" s="204"/>
      <c r="C1544" s="198"/>
      <c r="D1544" s="202"/>
      <c r="E1544" s="198"/>
      <c r="F1544" s="198"/>
      <c r="G1544" s="205"/>
      <c r="H1544" s="199"/>
      <c r="I1544" s="216"/>
      <c r="J1544" s="131"/>
    </row>
    <row r="1545" spans="1:10" s="140" customFormat="1">
      <c r="A1545" s="277">
        <v>14.4</v>
      </c>
      <c r="B1545" s="204" t="s">
        <v>1465</v>
      </c>
      <c r="C1545" s="204"/>
      <c r="D1545" s="150" t="s">
        <v>1467</v>
      </c>
      <c r="E1545" s="204"/>
      <c r="F1545" s="204" t="s">
        <v>4</v>
      </c>
      <c r="G1545" s="207"/>
      <c r="H1545" s="210"/>
      <c r="I1545" s="215"/>
    </row>
    <row r="1546" spans="1:10">
      <c r="A1546" s="278"/>
      <c r="B1546" s="204"/>
      <c r="C1546" s="198" t="s">
        <v>789</v>
      </c>
      <c r="D1546" s="202" t="s">
        <v>28</v>
      </c>
      <c r="E1546" s="198" t="s">
        <v>798</v>
      </c>
      <c r="F1546" s="198" t="s">
        <v>14</v>
      </c>
      <c r="G1546" s="205"/>
      <c r="H1546" s="199"/>
      <c r="I1546" s="216"/>
      <c r="J1546" s="131"/>
    </row>
    <row r="1547" spans="1:10">
      <c r="A1547" s="278"/>
      <c r="B1547" s="204"/>
      <c r="C1547" s="198" t="s">
        <v>803</v>
      </c>
      <c r="D1547" s="202" t="s">
        <v>896</v>
      </c>
      <c r="E1547" s="198" t="s">
        <v>798</v>
      </c>
      <c r="F1547" s="198" t="s">
        <v>248</v>
      </c>
      <c r="G1547" s="205"/>
      <c r="H1547" s="199"/>
      <c r="I1547" s="216"/>
      <c r="J1547" s="131"/>
    </row>
    <row r="1548" spans="1:10">
      <c r="A1548" s="278"/>
      <c r="B1548" s="204"/>
      <c r="C1548" s="203" t="s">
        <v>1450</v>
      </c>
      <c r="D1548" s="202" t="s">
        <v>1468</v>
      </c>
      <c r="E1548" s="198" t="s">
        <v>798</v>
      </c>
      <c r="F1548" s="198" t="s">
        <v>4</v>
      </c>
      <c r="G1548" s="205"/>
      <c r="H1548" s="199"/>
      <c r="I1548" s="216"/>
      <c r="J1548" s="131"/>
    </row>
    <row r="1549" spans="1:10">
      <c r="A1549" s="278"/>
      <c r="B1549" s="204"/>
      <c r="C1549" s="203" t="s">
        <v>412</v>
      </c>
      <c r="D1549" s="202" t="s">
        <v>413</v>
      </c>
      <c r="E1549" s="198" t="s">
        <v>798</v>
      </c>
      <c r="F1549" s="198" t="s">
        <v>4</v>
      </c>
      <c r="G1549" s="205"/>
      <c r="H1549" s="199"/>
      <c r="I1549" s="216"/>
      <c r="J1549" s="131"/>
    </row>
    <row r="1550" spans="1:10">
      <c r="A1550" s="279"/>
      <c r="B1550" s="204"/>
      <c r="C1550" s="198" t="s">
        <v>445</v>
      </c>
      <c r="D1550" s="202" t="s">
        <v>446</v>
      </c>
      <c r="E1550" s="198" t="s">
        <v>798</v>
      </c>
      <c r="F1550" s="198" t="s">
        <v>15</v>
      </c>
      <c r="G1550" s="205"/>
      <c r="H1550" s="199"/>
      <c r="I1550" s="216"/>
      <c r="J1550" s="131"/>
    </row>
    <row r="1551" spans="1:10">
      <c r="A1551" s="204"/>
      <c r="B1551" s="204"/>
      <c r="C1551" s="198"/>
      <c r="D1551" s="202"/>
      <c r="E1551" s="198"/>
      <c r="F1551" s="198"/>
      <c r="G1551" s="205"/>
      <c r="H1551" s="199"/>
      <c r="I1551" s="216"/>
      <c r="J1551" s="131"/>
    </row>
    <row r="1552" spans="1:10" s="140" customFormat="1">
      <c r="A1552" s="277">
        <v>14.5</v>
      </c>
      <c r="B1552" s="204" t="s">
        <v>1466</v>
      </c>
      <c r="C1552" s="204"/>
      <c r="D1552" s="150" t="s">
        <v>1469</v>
      </c>
      <c r="E1552" s="204"/>
      <c r="F1552" s="204" t="s">
        <v>4</v>
      </c>
      <c r="G1552" s="207"/>
      <c r="H1552" s="210"/>
      <c r="I1552" s="215"/>
    </row>
    <row r="1553" spans="1:10">
      <c r="A1553" s="278"/>
      <c r="B1553" s="204"/>
      <c r="C1553" s="198" t="s">
        <v>789</v>
      </c>
      <c r="D1553" s="202" t="s">
        <v>28</v>
      </c>
      <c r="E1553" s="198" t="s">
        <v>798</v>
      </c>
      <c r="F1553" s="198" t="s">
        <v>14</v>
      </c>
      <c r="G1553" s="205"/>
      <c r="H1553" s="199"/>
      <c r="I1553" s="216"/>
      <c r="J1553" s="131"/>
    </row>
    <row r="1554" spans="1:10">
      <c r="A1554" s="278"/>
      <c r="B1554" s="204"/>
      <c r="C1554" s="198" t="s">
        <v>803</v>
      </c>
      <c r="D1554" s="202" t="s">
        <v>896</v>
      </c>
      <c r="E1554" s="198" t="s">
        <v>798</v>
      </c>
      <c r="F1554" s="198" t="s">
        <v>248</v>
      </c>
      <c r="G1554" s="205"/>
      <c r="H1554" s="199"/>
      <c r="I1554" s="216"/>
      <c r="J1554" s="131"/>
    </row>
    <row r="1555" spans="1:10">
      <c r="A1555" s="278"/>
      <c r="B1555" s="204"/>
      <c r="C1555" s="203" t="s">
        <v>1451</v>
      </c>
      <c r="D1555" s="202" t="s">
        <v>1470</v>
      </c>
      <c r="E1555" s="198" t="s">
        <v>798</v>
      </c>
      <c r="F1555" s="198" t="s">
        <v>4</v>
      </c>
      <c r="G1555" s="205"/>
      <c r="H1555" s="199"/>
      <c r="I1555" s="216"/>
      <c r="J1555" s="131"/>
    </row>
    <row r="1556" spans="1:10">
      <c r="A1556" s="278"/>
      <c r="B1556" s="204"/>
      <c r="C1556" s="203" t="s">
        <v>412</v>
      </c>
      <c r="D1556" s="202" t="s">
        <v>413</v>
      </c>
      <c r="E1556" s="198" t="s">
        <v>798</v>
      </c>
      <c r="F1556" s="198" t="s">
        <v>4</v>
      </c>
      <c r="G1556" s="205"/>
      <c r="H1556" s="199"/>
      <c r="I1556" s="216"/>
      <c r="J1556" s="131"/>
    </row>
    <row r="1557" spans="1:10">
      <c r="A1557" s="279"/>
      <c r="B1557" s="204"/>
      <c r="C1557" s="198" t="s">
        <v>445</v>
      </c>
      <c r="D1557" s="202" t="s">
        <v>446</v>
      </c>
      <c r="E1557" s="198" t="s">
        <v>798</v>
      </c>
      <c r="F1557" s="198" t="s">
        <v>15</v>
      </c>
      <c r="G1557" s="205"/>
      <c r="H1557" s="199"/>
      <c r="I1557" s="216"/>
      <c r="J1557" s="131"/>
    </row>
    <row r="1558" spans="1:10">
      <c r="A1558" s="204"/>
      <c r="B1558" s="204"/>
      <c r="C1558" s="198"/>
      <c r="D1558" s="202"/>
      <c r="E1558" s="198"/>
      <c r="F1558" s="198"/>
      <c r="G1558" s="205"/>
      <c r="H1558" s="199"/>
      <c r="I1558" s="216"/>
      <c r="J1558" s="131"/>
    </row>
    <row r="1559" spans="1:10">
      <c r="A1559" s="204">
        <v>15</v>
      </c>
      <c r="B1559" s="204" t="s">
        <v>1349</v>
      </c>
      <c r="C1559" s="198"/>
      <c r="D1559" s="150" t="s">
        <v>120</v>
      </c>
      <c r="E1559" s="198"/>
      <c r="F1559" s="198"/>
      <c r="G1559" s="205"/>
      <c r="H1559" s="199"/>
      <c r="I1559" s="216"/>
      <c r="J1559" s="131"/>
    </row>
    <row r="1560" spans="1:10">
      <c r="A1560" s="204"/>
      <c r="B1560" s="204"/>
      <c r="C1560" s="198"/>
      <c r="D1560" s="202"/>
      <c r="E1560" s="198"/>
      <c r="F1560" s="198"/>
      <c r="G1560" s="205"/>
      <c r="H1560" s="199"/>
      <c r="I1560" s="216"/>
      <c r="J1560" s="131"/>
    </row>
    <row r="1561" spans="1:10">
      <c r="A1561" s="277">
        <v>15.1</v>
      </c>
      <c r="B1561" s="204" t="s">
        <v>1288</v>
      </c>
      <c r="C1561" s="198"/>
      <c r="D1561" s="150" t="s">
        <v>867</v>
      </c>
      <c r="E1561" s="198"/>
      <c r="F1561" s="204" t="s">
        <v>4</v>
      </c>
      <c r="G1561" s="205"/>
      <c r="H1561" s="199"/>
      <c r="I1561" s="215"/>
      <c r="J1561" s="131"/>
    </row>
    <row r="1562" spans="1:10">
      <c r="A1562" s="278"/>
      <c r="B1562" s="204"/>
      <c r="C1562" s="198" t="s">
        <v>790</v>
      </c>
      <c r="D1562" s="202" t="s">
        <v>84</v>
      </c>
      <c r="E1562" s="198" t="s">
        <v>798</v>
      </c>
      <c r="F1562" s="198" t="s">
        <v>14</v>
      </c>
      <c r="G1562" s="205"/>
      <c r="H1562" s="199"/>
      <c r="I1562" s="216"/>
      <c r="J1562" s="131"/>
    </row>
    <row r="1563" spans="1:10">
      <c r="A1563" s="278"/>
      <c r="B1563" s="204"/>
      <c r="C1563" s="198" t="s">
        <v>803</v>
      </c>
      <c r="D1563" s="202" t="s">
        <v>896</v>
      </c>
      <c r="E1563" s="198" t="s">
        <v>798</v>
      </c>
      <c r="F1563" s="198" t="s">
        <v>248</v>
      </c>
      <c r="G1563" s="195"/>
      <c r="H1563" s="209"/>
      <c r="I1563" s="216"/>
      <c r="J1563" s="131"/>
    </row>
    <row r="1564" spans="1:10">
      <c r="A1564" s="278"/>
      <c r="B1564" s="204"/>
      <c r="C1564" s="192" t="s">
        <v>649</v>
      </c>
      <c r="D1564" s="202" t="s">
        <v>116</v>
      </c>
      <c r="E1564" s="198" t="s">
        <v>798</v>
      </c>
      <c r="F1564" s="198" t="s">
        <v>4</v>
      </c>
      <c r="G1564" s="205"/>
      <c r="H1564" s="199"/>
      <c r="I1564" s="216"/>
      <c r="J1564" s="131"/>
    </row>
    <row r="1565" spans="1:10">
      <c r="A1565" s="278"/>
      <c r="B1565" s="204"/>
      <c r="C1565" s="192" t="s">
        <v>622</v>
      </c>
      <c r="D1565" s="202" t="s">
        <v>211</v>
      </c>
      <c r="E1565" s="198" t="s">
        <v>798</v>
      </c>
      <c r="F1565" s="198" t="s">
        <v>163</v>
      </c>
      <c r="G1565" s="205"/>
      <c r="H1565" s="199"/>
      <c r="I1565" s="216"/>
      <c r="J1565" s="131"/>
    </row>
    <row r="1566" spans="1:10">
      <c r="A1566" s="278"/>
      <c r="B1566" s="204"/>
      <c r="C1566" s="198" t="s">
        <v>411</v>
      </c>
      <c r="D1566" s="202" t="s">
        <v>117</v>
      </c>
      <c r="E1566" s="198" t="s">
        <v>798</v>
      </c>
      <c r="F1566" s="198" t="s">
        <v>4</v>
      </c>
      <c r="G1566" s="205"/>
      <c r="H1566" s="199"/>
      <c r="I1566" s="216"/>
      <c r="J1566" s="131"/>
    </row>
    <row r="1567" spans="1:10">
      <c r="A1567" s="278"/>
      <c r="B1567" s="204"/>
      <c r="C1567" s="192" t="s">
        <v>1010</v>
      </c>
      <c r="D1567" s="202" t="s">
        <v>118</v>
      </c>
      <c r="E1567" s="198" t="s">
        <v>797</v>
      </c>
      <c r="F1567" s="198" t="s">
        <v>4</v>
      </c>
      <c r="G1567" s="205"/>
      <c r="H1567" s="199"/>
      <c r="I1567" s="216"/>
      <c r="J1567" s="131"/>
    </row>
    <row r="1568" spans="1:10">
      <c r="A1568" s="278"/>
      <c r="B1568" s="204"/>
      <c r="C1568" s="192" t="s">
        <v>518</v>
      </c>
      <c r="D1568" s="202" t="s">
        <v>212</v>
      </c>
      <c r="E1568" s="198" t="s">
        <v>798</v>
      </c>
      <c r="F1568" s="198" t="s">
        <v>7</v>
      </c>
      <c r="G1568" s="205"/>
      <c r="H1568" s="199"/>
      <c r="I1568" s="216"/>
      <c r="J1568" s="131"/>
    </row>
    <row r="1569" spans="1:10">
      <c r="A1569" s="279"/>
      <c r="B1569" s="204"/>
      <c r="C1569" s="198" t="s">
        <v>445</v>
      </c>
      <c r="D1569" s="202" t="s">
        <v>446</v>
      </c>
      <c r="E1569" s="198" t="s">
        <v>798</v>
      </c>
      <c r="F1569" s="198" t="s">
        <v>15</v>
      </c>
      <c r="G1569" s="205"/>
      <c r="H1569" s="209"/>
      <c r="I1569" s="216"/>
      <c r="J1569" s="131"/>
    </row>
    <row r="1570" spans="1:10">
      <c r="A1570" s="204"/>
      <c r="B1570" s="204"/>
      <c r="C1570" s="198"/>
      <c r="D1570" s="202"/>
      <c r="E1570" s="198"/>
      <c r="F1570" s="198"/>
      <c r="G1570" s="205"/>
      <c r="H1570" s="199"/>
      <c r="I1570" s="216"/>
      <c r="J1570" s="131"/>
    </row>
    <row r="1571" spans="1:10">
      <c r="A1571" s="277">
        <v>15.2</v>
      </c>
      <c r="B1571" s="204" t="s">
        <v>1289</v>
      </c>
      <c r="C1571" s="198"/>
      <c r="D1571" s="150" t="s">
        <v>284</v>
      </c>
      <c r="E1571" s="198"/>
      <c r="F1571" s="204" t="s">
        <v>4</v>
      </c>
      <c r="G1571" s="205"/>
      <c r="H1571" s="199"/>
      <c r="I1571" s="215"/>
      <c r="J1571" s="131"/>
    </row>
    <row r="1572" spans="1:10">
      <c r="A1572" s="278"/>
      <c r="B1572" s="204"/>
      <c r="C1572" s="198" t="s">
        <v>780</v>
      </c>
      <c r="D1572" s="202" t="s">
        <v>13</v>
      </c>
      <c r="E1572" s="198" t="s">
        <v>798</v>
      </c>
      <c r="F1572" s="198" t="s">
        <v>14</v>
      </c>
      <c r="G1572" s="205"/>
      <c r="H1572" s="199"/>
      <c r="I1572" s="216"/>
      <c r="J1572" s="131"/>
    </row>
    <row r="1573" spans="1:10">
      <c r="A1573" s="278"/>
      <c r="B1573" s="204"/>
      <c r="C1573" s="198" t="s">
        <v>803</v>
      </c>
      <c r="D1573" s="202" t="s">
        <v>896</v>
      </c>
      <c r="E1573" s="198" t="s">
        <v>798</v>
      </c>
      <c r="F1573" s="198" t="s">
        <v>248</v>
      </c>
      <c r="G1573" s="195"/>
      <c r="H1573" s="209"/>
      <c r="I1573" s="216"/>
      <c r="J1573" s="131"/>
    </row>
    <row r="1574" spans="1:10">
      <c r="A1574" s="278"/>
      <c r="B1574" s="204"/>
      <c r="C1574" s="198" t="s">
        <v>454</v>
      </c>
      <c r="D1574" s="202" t="s">
        <v>231</v>
      </c>
      <c r="E1574" s="198" t="s">
        <v>798</v>
      </c>
      <c r="F1574" s="198" t="s">
        <v>4</v>
      </c>
      <c r="G1574" s="205"/>
      <c r="H1574" s="199"/>
      <c r="I1574" s="216"/>
    </row>
    <row r="1575" spans="1:10" ht="24">
      <c r="A1575" s="278"/>
      <c r="B1575" s="204"/>
      <c r="C1575" s="192" t="s">
        <v>768</v>
      </c>
      <c r="D1575" s="202" t="s">
        <v>1006</v>
      </c>
      <c r="E1575" s="198" t="s">
        <v>797</v>
      </c>
      <c r="F1575" s="198" t="s">
        <v>4</v>
      </c>
      <c r="G1575" s="205"/>
      <c r="H1575" s="199"/>
      <c r="I1575" s="216"/>
    </row>
    <row r="1576" spans="1:10">
      <c r="A1576" s="278"/>
      <c r="B1576" s="204"/>
      <c r="C1576" s="198" t="s">
        <v>402</v>
      </c>
      <c r="D1576" s="202" t="s">
        <v>403</v>
      </c>
      <c r="E1576" s="198" t="s">
        <v>798</v>
      </c>
      <c r="F1576" s="198" t="s">
        <v>8</v>
      </c>
      <c r="G1576" s="205"/>
      <c r="H1576" s="199"/>
      <c r="I1576" s="216"/>
    </row>
    <row r="1577" spans="1:10">
      <c r="A1577" s="278"/>
      <c r="B1577" s="204"/>
      <c r="C1577" s="198" t="s">
        <v>457</v>
      </c>
      <c r="D1577" s="202" t="s">
        <v>270</v>
      </c>
      <c r="E1577" s="198" t="s">
        <v>798</v>
      </c>
      <c r="F1577" s="198" t="s">
        <v>8</v>
      </c>
      <c r="G1577" s="205"/>
      <c r="H1577" s="199"/>
      <c r="I1577" s="216"/>
    </row>
    <row r="1578" spans="1:10">
      <c r="A1578" s="278"/>
      <c r="B1578" s="204"/>
      <c r="C1578" s="198" t="s">
        <v>310</v>
      </c>
      <c r="D1578" s="202" t="s">
        <v>207</v>
      </c>
      <c r="E1578" s="198" t="s">
        <v>798</v>
      </c>
      <c r="F1578" s="198" t="s">
        <v>7</v>
      </c>
      <c r="G1578" s="205"/>
      <c r="H1578" s="199"/>
      <c r="I1578" s="216"/>
    </row>
    <row r="1579" spans="1:10">
      <c r="A1579" s="278"/>
      <c r="B1579" s="204"/>
      <c r="C1579" s="198" t="s">
        <v>397</v>
      </c>
      <c r="D1579" s="202" t="s">
        <v>102</v>
      </c>
      <c r="E1579" s="198" t="s">
        <v>798</v>
      </c>
      <c r="F1579" s="198" t="s">
        <v>8</v>
      </c>
      <c r="G1579" s="205"/>
      <c r="H1579" s="199"/>
      <c r="I1579" s="216"/>
    </row>
    <row r="1580" spans="1:10">
      <c r="A1580" s="278"/>
      <c r="B1580" s="204"/>
      <c r="C1580" s="198" t="s">
        <v>393</v>
      </c>
      <c r="D1580" s="202" t="s">
        <v>243</v>
      </c>
      <c r="E1580" s="198" t="s">
        <v>797</v>
      </c>
      <c r="F1580" s="198" t="s">
        <v>8</v>
      </c>
      <c r="G1580" s="205"/>
      <c r="H1580" s="199"/>
      <c r="I1580" s="216"/>
    </row>
    <row r="1581" spans="1:10">
      <c r="A1581" s="278"/>
      <c r="B1581" s="204"/>
      <c r="C1581" s="198" t="s">
        <v>406</v>
      </c>
      <c r="D1581" s="202" t="s">
        <v>257</v>
      </c>
      <c r="E1581" s="198" t="s">
        <v>797</v>
      </c>
      <c r="F1581" s="198" t="s">
        <v>3</v>
      </c>
      <c r="G1581" s="205"/>
      <c r="H1581" s="199"/>
      <c r="I1581" s="216"/>
    </row>
    <row r="1582" spans="1:10">
      <c r="A1582" s="279"/>
      <c r="B1582" s="204"/>
      <c r="C1582" s="198" t="s">
        <v>445</v>
      </c>
      <c r="D1582" s="202" t="s">
        <v>446</v>
      </c>
      <c r="E1582" s="198" t="s">
        <v>798</v>
      </c>
      <c r="F1582" s="198" t="s">
        <v>15</v>
      </c>
      <c r="G1582" s="205"/>
      <c r="H1582" s="209"/>
      <c r="I1582" s="216"/>
    </row>
    <row r="1583" spans="1:10">
      <c r="A1583" s="204"/>
      <c r="B1583" s="204"/>
      <c r="C1583" s="198"/>
      <c r="D1583" s="202"/>
      <c r="E1583" s="198"/>
      <c r="F1583" s="198"/>
      <c r="G1583" s="205"/>
      <c r="H1583" s="199"/>
      <c r="I1583" s="216"/>
    </row>
    <row r="1584" spans="1:10">
      <c r="A1584" s="204">
        <v>16</v>
      </c>
      <c r="B1584" s="204" t="s">
        <v>1348</v>
      </c>
      <c r="C1584" s="198"/>
      <c r="D1584" s="150" t="s">
        <v>869</v>
      </c>
      <c r="E1584" s="198"/>
      <c r="F1584" s="198"/>
      <c r="G1584" s="205"/>
      <c r="H1584" s="199"/>
      <c r="I1584" s="216"/>
      <c r="J1584" s="131"/>
    </row>
    <row r="1585" spans="1:10">
      <c r="A1585" s="204"/>
      <c r="B1585" s="204"/>
      <c r="C1585" s="198"/>
      <c r="D1585" s="150"/>
      <c r="E1585" s="198"/>
      <c r="F1585" s="198"/>
      <c r="G1585" s="205"/>
      <c r="H1585" s="199"/>
      <c r="I1585" s="216"/>
      <c r="J1585" s="131"/>
    </row>
    <row r="1586" spans="1:10" ht="24">
      <c r="A1586" s="277">
        <v>16.100000000000001</v>
      </c>
      <c r="B1586" s="204" t="s">
        <v>1292</v>
      </c>
      <c r="C1586" s="198"/>
      <c r="D1586" s="150" t="s">
        <v>870</v>
      </c>
      <c r="E1586" s="198"/>
      <c r="F1586" s="204" t="s">
        <v>4</v>
      </c>
      <c r="G1586" s="205"/>
      <c r="H1586" s="199"/>
      <c r="I1586" s="215"/>
      <c r="J1586" s="131"/>
    </row>
    <row r="1587" spans="1:10">
      <c r="A1587" s="278"/>
      <c r="B1587" s="204"/>
      <c r="C1587" s="198" t="s">
        <v>789</v>
      </c>
      <c r="D1587" s="202" t="s">
        <v>28</v>
      </c>
      <c r="E1587" s="198" t="s">
        <v>798</v>
      </c>
      <c r="F1587" s="198" t="s">
        <v>14</v>
      </c>
      <c r="G1587" s="205"/>
      <c r="H1587" s="199"/>
      <c r="I1587" s="216"/>
      <c r="J1587" s="131"/>
    </row>
    <row r="1588" spans="1:10">
      <c r="A1588" s="278"/>
      <c r="B1588" s="204"/>
      <c r="C1588" s="198" t="s">
        <v>783</v>
      </c>
      <c r="D1588" s="202" t="s">
        <v>1669</v>
      </c>
      <c r="E1588" s="198" t="s">
        <v>797</v>
      </c>
      <c r="F1588" s="198" t="s">
        <v>1380</v>
      </c>
      <c r="G1588" s="205"/>
      <c r="H1588" s="199"/>
      <c r="I1588" s="216"/>
      <c r="J1588" s="131"/>
    </row>
    <row r="1589" spans="1:10">
      <c r="A1589" s="278"/>
      <c r="B1589" s="204"/>
      <c r="C1589" s="198" t="s">
        <v>803</v>
      </c>
      <c r="D1589" s="202" t="s">
        <v>896</v>
      </c>
      <c r="E1589" s="198" t="s">
        <v>798</v>
      </c>
      <c r="F1589" s="198" t="s">
        <v>248</v>
      </c>
      <c r="G1589" s="195"/>
      <c r="H1589" s="209"/>
      <c r="I1589" s="216"/>
      <c r="J1589" s="131"/>
    </row>
    <row r="1590" spans="1:10">
      <c r="A1590" s="278"/>
      <c r="B1590" s="204"/>
      <c r="C1590" s="192" t="s">
        <v>904</v>
      </c>
      <c r="D1590" s="202" t="s">
        <v>693</v>
      </c>
      <c r="E1590" s="198" t="s">
        <v>798</v>
      </c>
      <c r="F1590" s="198" t="s">
        <v>4</v>
      </c>
      <c r="G1590" s="205"/>
      <c r="H1590" s="199"/>
      <c r="I1590" s="216"/>
      <c r="J1590" s="131"/>
    </row>
    <row r="1591" spans="1:10">
      <c r="A1591" s="278"/>
      <c r="B1591" s="204"/>
      <c r="C1591" s="192" t="s">
        <v>1013</v>
      </c>
      <c r="D1591" s="202" t="s">
        <v>1025</v>
      </c>
      <c r="E1591" s="198" t="s">
        <v>797</v>
      </c>
      <c r="F1591" s="198" t="s">
        <v>4</v>
      </c>
      <c r="G1591" s="205"/>
      <c r="H1591" s="199"/>
      <c r="I1591" s="216"/>
      <c r="J1591" s="131"/>
    </row>
    <row r="1592" spans="1:10">
      <c r="A1592" s="279"/>
      <c r="B1592" s="204"/>
      <c r="C1592" s="198" t="s">
        <v>445</v>
      </c>
      <c r="D1592" s="202" t="s">
        <v>446</v>
      </c>
      <c r="E1592" s="198" t="s">
        <v>798</v>
      </c>
      <c r="F1592" s="198" t="s">
        <v>15</v>
      </c>
      <c r="G1592" s="205"/>
      <c r="H1592" s="209"/>
      <c r="I1592" s="216"/>
      <c r="J1592" s="131"/>
    </row>
    <row r="1593" spans="1:10">
      <c r="A1593" s="204"/>
      <c r="B1593" s="204"/>
      <c r="C1593" s="198"/>
      <c r="D1593" s="202"/>
      <c r="E1593" s="198"/>
      <c r="F1593" s="198"/>
      <c r="G1593" s="205"/>
      <c r="H1593" s="199"/>
      <c r="I1593" s="216"/>
      <c r="J1593" s="131"/>
    </row>
    <row r="1594" spans="1:10">
      <c r="A1594" s="277">
        <v>16.2</v>
      </c>
      <c r="B1594" s="204" t="s">
        <v>1293</v>
      </c>
      <c r="C1594" s="198"/>
      <c r="D1594" s="150" t="s">
        <v>857</v>
      </c>
      <c r="E1594" s="198"/>
      <c r="F1594" s="204" t="s">
        <v>163</v>
      </c>
      <c r="G1594" s="205"/>
      <c r="H1594" s="199"/>
      <c r="I1594" s="215"/>
      <c r="J1594" s="131"/>
    </row>
    <row r="1595" spans="1:10">
      <c r="A1595" s="278"/>
      <c r="B1595" s="204"/>
      <c r="C1595" s="198" t="s">
        <v>789</v>
      </c>
      <c r="D1595" s="202" t="s">
        <v>28</v>
      </c>
      <c r="E1595" s="198" t="s">
        <v>798</v>
      </c>
      <c r="F1595" s="198" t="s">
        <v>14</v>
      </c>
      <c r="G1595" s="205"/>
      <c r="H1595" s="199"/>
      <c r="I1595" s="216"/>
      <c r="J1595" s="131"/>
    </row>
    <row r="1596" spans="1:10">
      <c r="A1596" s="278"/>
      <c r="B1596" s="204"/>
      <c r="C1596" s="198" t="s">
        <v>803</v>
      </c>
      <c r="D1596" s="202" t="s">
        <v>896</v>
      </c>
      <c r="E1596" s="198" t="s">
        <v>798</v>
      </c>
      <c r="F1596" s="198" t="s">
        <v>248</v>
      </c>
      <c r="G1596" s="195"/>
      <c r="H1596" s="209"/>
      <c r="I1596" s="216"/>
      <c r="J1596" s="131"/>
    </row>
    <row r="1597" spans="1:10">
      <c r="A1597" s="278"/>
      <c r="B1597" s="204"/>
      <c r="C1597" s="192" t="s">
        <v>687</v>
      </c>
      <c r="D1597" s="202" t="s">
        <v>679</v>
      </c>
      <c r="E1597" s="198" t="s">
        <v>798</v>
      </c>
      <c r="F1597" s="198" t="s">
        <v>163</v>
      </c>
      <c r="G1597" s="205"/>
      <c r="H1597" s="199"/>
      <c r="I1597" s="216"/>
      <c r="J1597" s="131"/>
    </row>
    <row r="1598" spans="1:10">
      <c r="A1598" s="278"/>
      <c r="B1598" s="204"/>
      <c r="C1598" s="198" t="s">
        <v>583</v>
      </c>
      <c r="D1598" s="202" t="s">
        <v>584</v>
      </c>
      <c r="E1598" s="198" t="s">
        <v>798</v>
      </c>
      <c r="F1598" s="198" t="s">
        <v>4</v>
      </c>
      <c r="G1598" s="205"/>
      <c r="H1598" s="199"/>
      <c r="I1598" s="216"/>
      <c r="J1598" s="131"/>
    </row>
    <row r="1599" spans="1:10">
      <c r="A1599" s="278"/>
      <c r="B1599" s="204"/>
      <c r="C1599" s="198" t="s">
        <v>571</v>
      </c>
      <c r="D1599" s="202" t="s">
        <v>572</v>
      </c>
      <c r="E1599" s="198" t="s">
        <v>798</v>
      </c>
      <c r="F1599" s="198" t="s">
        <v>4</v>
      </c>
      <c r="G1599" s="205"/>
      <c r="H1599" s="199"/>
      <c r="I1599" s="216"/>
      <c r="J1599" s="131"/>
    </row>
    <row r="1600" spans="1:10">
      <c r="A1600" s="278"/>
      <c r="B1600" s="204"/>
      <c r="C1600" s="192" t="s">
        <v>974</v>
      </c>
      <c r="D1600" s="202" t="s">
        <v>730</v>
      </c>
      <c r="E1600" s="198" t="s">
        <v>798</v>
      </c>
      <c r="F1600" s="198" t="s">
        <v>4</v>
      </c>
      <c r="G1600" s="205"/>
      <c r="H1600" s="199"/>
      <c r="I1600" s="216"/>
      <c r="J1600" s="131"/>
    </row>
    <row r="1601" spans="1:10">
      <c r="A1601" s="278"/>
      <c r="B1601" s="204"/>
      <c r="C1601" s="192" t="s">
        <v>975</v>
      </c>
      <c r="D1601" s="202" t="s">
        <v>731</v>
      </c>
      <c r="E1601" s="198" t="s">
        <v>798</v>
      </c>
      <c r="F1601" s="198" t="s">
        <v>4</v>
      </c>
      <c r="G1601" s="205"/>
      <c r="H1601" s="199"/>
      <c r="I1601" s="216"/>
      <c r="J1601" s="131"/>
    </row>
    <row r="1602" spans="1:10">
      <c r="A1602" s="278"/>
      <c r="B1602" s="204"/>
      <c r="C1602" s="198"/>
      <c r="D1602" s="150" t="s">
        <v>868</v>
      </c>
      <c r="E1602" s="198"/>
      <c r="F1602" s="204" t="s">
        <v>163</v>
      </c>
      <c r="G1602" s="205"/>
      <c r="H1602" s="199"/>
      <c r="I1602" s="216"/>
      <c r="J1602" s="131"/>
    </row>
    <row r="1603" spans="1:10">
      <c r="A1603" s="278"/>
      <c r="B1603" s="204"/>
      <c r="C1603" s="198" t="s">
        <v>781</v>
      </c>
      <c r="D1603" s="202" t="s">
        <v>93</v>
      </c>
      <c r="E1603" s="198" t="s">
        <v>798</v>
      </c>
      <c r="F1603" s="198" t="s">
        <v>14</v>
      </c>
      <c r="G1603" s="205"/>
      <c r="H1603" s="199"/>
      <c r="I1603" s="216"/>
      <c r="J1603" s="131"/>
    </row>
    <row r="1604" spans="1:10">
      <c r="A1604" s="278"/>
      <c r="B1604" s="204"/>
      <c r="C1604" s="198" t="s">
        <v>803</v>
      </c>
      <c r="D1604" s="202" t="s">
        <v>896</v>
      </c>
      <c r="E1604" s="198" t="s">
        <v>798</v>
      </c>
      <c r="F1604" s="198" t="s">
        <v>248</v>
      </c>
      <c r="G1604" s="195"/>
      <c r="H1604" s="209"/>
      <c r="I1604" s="216"/>
      <c r="J1604" s="131"/>
    </row>
    <row r="1605" spans="1:10">
      <c r="A1605" s="278"/>
      <c r="B1605" s="204"/>
      <c r="C1605" s="198" t="s">
        <v>420</v>
      </c>
      <c r="D1605" s="202" t="s">
        <v>97</v>
      </c>
      <c r="E1605" s="198" t="s">
        <v>798</v>
      </c>
      <c r="F1605" s="198" t="s">
        <v>124</v>
      </c>
      <c r="G1605" s="205"/>
      <c r="H1605" s="199"/>
      <c r="I1605" s="216"/>
      <c r="J1605" s="131"/>
    </row>
    <row r="1606" spans="1:10">
      <c r="A1606" s="278"/>
      <c r="B1606" s="204"/>
      <c r="C1606" s="198" t="s">
        <v>447</v>
      </c>
      <c r="D1606" s="202" t="s">
        <v>205</v>
      </c>
      <c r="E1606" s="198" t="s">
        <v>798</v>
      </c>
      <c r="F1606" s="198" t="s">
        <v>124</v>
      </c>
      <c r="G1606" s="205"/>
      <c r="H1606" s="199"/>
      <c r="I1606" s="216"/>
      <c r="J1606" s="131"/>
    </row>
    <row r="1607" spans="1:10" ht="24">
      <c r="A1607" s="278"/>
      <c r="B1607" s="204"/>
      <c r="C1607" s="198" t="s">
        <v>443</v>
      </c>
      <c r="D1607" s="202" t="s">
        <v>1373</v>
      </c>
      <c r="E1607" s="198" t="s">
        <v>797</v>
      </c>
      <c r="F1607" s="198" t="s">
        <v>444</v>
      </c>
      <c r="G1607" s="205"/>
      <c r="H1607" s="199"/>
      <c r="I1607" s="216"/>
      <c r="J1607" s="131"/>
    </row>
    <row r="1608" spans="1:10">
      <c r="A1608" s="278"/>
      <c r="B1608" s="204"/>
      <c r="C1608" s="198"/>
      <c r="D1608" s="150" t="s">
        <v>816</v>
      </c>
      <c r="E1608" s="198"/>
      <c r="F1608" s="204" t="s">
        <v>163</v>
      </c>
      <c r="G1608" s="205"/>
      <c r="H1608" s="199"/>
      <c r="I1608" s="216"/>
      <c r="J1608" s="131"/>
    </row>
    <row r="1609" spans="1:10">
      <c r="A1609" s="278"/>
      <c r="B1609" s="204"/>
      <c r="C1609" s="198" t="s">
        <v>780</v>
      </c>
      <c r="D1609" s="202" t="s">
        <v>13</v>
      </c>
      <c r="E1609" s="198" t="s">
        <v>798</v>
      </c>
      <c r="F1609" s="198" t="s">
        <v>14</v>
      </c>
      <c r="G1609" s="205"/>
      <c r="H1609" s="199"/>
      <c r="I1609" s="216"/>
      <c r="J1609" s="131"/>
    </row>
    <row r="1610" spans="1:10">
      <c r="A1610" s="278"/>
      <c r="B1610" s="204"/>
      <c r="C1610" s="198" t="s">
        <v>803</v>
      </c>
      <c r="D1610" s="202" t="s">
        <v>896</v>
      </c>
      <c r="E1610" s="198" t="s">
        <v>798</v>
      </c>
      <c r="F1610" s="198" t="s">
        <v>248</v>
      </c>
      <c r="G1610" s="195"/>
      <c r="H1610" s="199"/>
      <c r="I1610" s="216"/>
      <c r="J1610" s="131"/>
    </row>
    <row r="1611" spans="1:10">
      <c r="A1611" s="278"/>
      <c r="B1611" s="204"/>
      <c r="C1611" s="192" t="s">
        <v>298</v>
      </c>
      <c r="D1611" s="202" t="s">
        <v>115</v>
      </c>
      <c r="E1611" s="198" t="s">
        <v>798</v>
      </c>
      <c r="F1611" s="198" t="s">
        <v>185</v>
      </c>
      <c r="G1611" s="205"/>
      <c r="H1611" s="199"/>
      <c r="I1611" s="216"/>
      <c r="J1611" s="131"/>
    </row>
    <row r="1612" spans="1:10">
      <c r="A1612" s="278"/>
      <c r="B1612" s="204"/>
      <c r="C1612" s="198" t="s">
        <v>458</v>
      </c>
      <c r="D1612" s="202" t="s">
        <v>128</v>
      </c>
      <c r="E1612" s="198" t="s">
        <v>798</v>
      </c>
      <c r="F1612" s="198" t="s">
        <v>8</v>
      </c>
      <c r="G1612" s="205"/>
      <c r="H1612" s="199"/>
      <c r="I1612" s="216"/>
      <c r="J1612" s="131"/>
    </row>
    <row r="1613" spans="1:10">
      <c r="A1613" s="279"/>
      <c r="B1613" s="204"/>
      <c r="C1613" s="198" t="s">
        <v>445</v>
      </c>
      <c r="D1613" s="202" t="s">
        <v>446</v>
      </c>
      <c r="E1613" s="198" t="s">
        <v>798</v>
      </c>
      <c r="F1613" s="198" t="s">
        <v>15</v>
      </c>
      <c r="G1613" s="205"/>
      <c r="H1613" s="209"/>
      <c r="I1613" s="216"/>
      <c r="J1613" s="131"/>
    </row>
    <row r="1614" spans="1:10">
      <c r="A1614" s="204"/>
      <c r="B1614" s="204"/>
      <c r="C1614" s="198"/>
      <c r="D1614" s="202"/>
      <c r="E1614" s="198"/>
      <c r="F1614" s="198"/>
      <c r="G1614" s="205"/>
      <c r="H1614" s="199"/>
      <c r="I1614" s="216"/>
      <c r="J1614" s="131"/>
    </row>
    <row r="1615" spans="1:10">
      <c r="A1615" s="277">
        <v>16.3</v>
      </c>
      <c r="B1615" s="204" t="s">
        <v>1294</v>
      </c>
      <c r="C1615" s="198"/>
      <c r="D1615" s="150" t="s">
        <v>1691</v>
      </c>
      <c r="E1615" s="198"/>
      <c r="F1615" s="204" t="s">
        <v>4</v>
      </c>
      <c r="G1615" s="205"/>
      <c r="H1615" s="199"/>
      <c r="I1615" s="215"/>
      <c r="J1615" s="131"/>
    </row>
    <row r="1616" spans="1:10">
      <c r="A1616" s="278"/>
      <c r="B1616" s="204"/>
      <c r="C1616" s="198" t="s">
        <v>789</v>
      </c>
      <c r="D1616" s="202" t="s">
        <v>28</v>
      </c>
      <c r="E1616" s="198" t="s">
        <v>798</v>
      </c>
      <c r="F1616" s="198" t="s">
        <v>14</v>
      </c>
      <c r="G1616" s="205"/>
      <c r="H1616" s="199"/>
      <c r="I1616" s="216"/>
      <c r="J1616" s="131"/>
    </row>
    <row r="1617" spans="1:10">
      <c r="A1617" s="278"/>
      <c r="B1617" s="204"/>
      <c r="C1617" s="198" t="s">
        <v>803</v>
      </c>
      <c r="D1617" s="202" t="s">
        <v>896</v>
      </c>
      <c r="E1617" s="198" t="s">
        <v>798</v>
      </c>
      <c r="F1617" s="198" t="s">
        <v>248</v>
      </c>
      <c r="G1617" s="195"/>
      <c r="H1617" s="209"/>
      <c r="I1617" s="216"/>
      <c r="J1617" s="131"/>
    </row>
    <row r="1618" spans="1:10">
      <c r="A1618" s="278"/>
      <c r="B1618" s="204"/>
      <c r="C1618" s="192" t="s">
        <v>907</v>
      </c>
      <c r="D1618" s="202" t="s">
        <v>1692</v>
      </c>
      <c r="E1618" s="198" t="s">
        <v>798</v>
      </c>
      <c r="F1618" s="198" t="s">
        <v>4</v>
      </c>
      <c r="G1618" s="205"/>
      <c r="H1618" s="199"/>
      <c r="I1618" s="216"/>
      <c r="J1618" s="131"/>
    </row>
    <row r="1619" spans="1:10">
      <c r="A1619" s="278"/>
      <c r="B1619" s="204"/>
      <c r="C1619" s="203" t="s">
        <v>640</v>
      </c>
      <c r="D1619" s="202" t="s">
        <v>750</v>
      </c>
      <c r="E1619" s="198" t="s">
        <v>798</v>
      </c>
      <c r="F1619" s="198" t="s">
        <v>903</v>
      </c>
      <c r="G1619" s="205"/>
      <c r="H1619" s="199"/>
      <c r="I1619" s="216"/>
      <c r="J1619" s="131"/>
    </row>
    <row r="1620" spans="1:10">
      <c r="A1620" s="278"/>
      <c r="B1620" s="204"/>
      <c r="C1620" s="192" t="s">
        <v>628</v>
      </c>
      <c r="D1620" s="202" t="s">
        <v>630</v>
      </c>
      <c r="E1620" s="198" t="s">
        <v>798</v>
      </c>
      <c r="F1620" s="198" t="s">
        <v>4</v>
      </c>
      <c r="G1620" s="205"/>
      <c r="H1620" s="199"/>
      <c r="I1620" s="216"/>
      <c r="J1620" s="131"/>
    </row>
    <row r="1621" spans="1:10">
      <c r="A1621" s="278"/>
      <c r="B1621" s="204"/>
      <c r="C1621" s="192" t="s">
        <v>883</v>
      </c>
      <c r="D1621" s="202" t="s">
        <v>741</v>
      </c>
      <c r="E1621" s="198" t="s">
        <v>798</v>
      </c>
      <c r="F1621" s="198" t="s">
        <v>4</v>
      </c>
      <c r="G1621" s="205"/>
      <c r="H1621" s="199"/>
      <c r="I1621" s="216"/>
      <c r="J1621" s="131"/>
    </row>
    <row r="1622" spans="1:10">
      <c r="A1622" s="279"/>
      <c r="B1622" s="204"/>
      <c r="C1622" s="198" t="s">
        <v>445</v>
      </c>
      <c r="D1622" s="202" t="s">
        <v>446</v>
      </c>
      <c r="E1622" s="198" t="s">
        <v>798</v>
      </c>
      <c r="F1622" s="198" t="s">
        <v>15</v>
      </c>
      <c r="G1622" s="205"/>
      <c r="H1622" s="209"/>
      <c r="I1622" s="216"/>
      <c r="J1622" s="131"/>
    </row>
    <row r="1623" spans="1:10">
      <c r="A1623" s="204"/>
      <c r="B1623" s="204"/>
      <c r="C1623" s="198"/>
      <c r="D1623" s="202"/>
      <c r="E1623" s="198"/>
      <c r="F1623" s="198"/>
      <c r="G1623" s="205"/>
      <c r="H1623" s="199"/>
      <c r="I1623" s="216"/>
      <c r="J1623" s="131"/>
    </row>
    <row r="1624" spans="1:10">
      <c r="A1624" s="277">
        <v>16.399999999999999</v>
      </c>
      <c r="B1624" s="204" t="s">
        <v>1295</v>
      </c>
      <c r="C1624" s="198"/>
      <c r="D1624" s="150" t="s">
        <v>871</v>
      </c>
      <c r="E1624" s="198"/>
      <c r="F1624" s="204" t="s">
        <v>4</v>
      </c>
      <c r="G1624" s="205"/>
      <c r="H1624" s="199"/>
      <c r="I1624" s="215"/>
    </row>
    <row r="1625" spans="1:10" s="144" customFormat="1">
      <c r="A1625" s="278"/>
      <c r="B1625" s="225"/>
      <c r="C1625" s="198" t="s">
        <v>789</v>
      </c>
      <c r="D1625" s="202" t="s">
        <v>28</v>
      </c>
      <c r="E1625" s="198" t="s">
        <v>798</v>
      </c>
      <c r="F1625" s="198" t="s">
        <v>14</v>
      </c>
      <c r="G1625" s="205"/>
      <c r="H1625" s="199"/>
      <c r="I1625" s="216"/>
      <c r="J1625" s="145"/>
    </row>
    <row r="1626" spans="1:10">
      <c r="A1626" s="278"/>
      <c r="B1626" s="204"/>
      <c r="C1626" s="198" t="s">
        <v>803</v>
      </c>
      <c r="D1626" s="202" t="s">
        <v>896</v>
      </c>
      <c r="E1626" s="198" t="s">
        <v>798</v>
      </c>
      <c r="F1626" s="198" t="s">
        <v>248</v>
      </c>
      <c r="G1626" s="195"/>
      <c r="H1626" s="209"/>
      <c r="I1626" s="216"/>
    </row>
    <row r="1627" spans="1:10">
      <c r="A1627" s="278"/>
      <c r="B1627" s="204"/>
      <c r="C1627" s="192" t="s">
        <v>685</v>
      </c>
      <c r="D1627" s="202" t="s">
        <v>177</v>
      </c>
      <c r="E1627" s="198" t="s">
        <v>798</v>
      </c>
      <c r="F1627" s="198" t="s">
        <v>163</v>
      </c>
      <c r="G1627" s="205"/>
      <c r="H1627" s="199"/>
      <c r="I1627" s="216"/>
    </row>
    <row r="1628" spans="1:10">
      <c r="A1628" s="278"/>
      <c r="B1628" s="204"/>
      <c r="C1628" s="192" t="s">
        <v>617</v>
      </c>
      <c r="D1628" s="202" t="s">
        <v>620</v>
      </c>
      <c r="E1628" s="198" t="s">
        <v>798</v>
      </c>
      <c r="F1628" s="198" t="s">
        <v>163</v>
      </c>
      <c r="G1628" s="205"/>
      <c r="H1628" s="199"/>
      <c r="I1628" s="216"/>
    </row>
    <row r="1629" spans="1:10">
      <c r="A1629" s="278"/>
      <c r="B1629" s="204"/>
      <c r="C1629" s="192" t="s">
        <v>364</v>
      </c>
      <c r="D1629" s="202" t="s">
        <v>31</v>
      </c>
      <c r="E1629" s="198" t="s">
        <v>798</v>
      </c>
      <c r="F1629" s="198" t="s">
        <v>4</v>
      </c>
      <c r="G1629" s="205"/>
      <c r="H1629" s="199"/>
      <c r="I1629" s="216"/>
    </row>
    <row r="1630" spans="1:10">
      <c r="A1630" s="278"/>
      <c r="B1630" s="204"/>
      <c r="C1630" s="198" t="s">
        <v>581</v>
      </c>
      <c r="D1630" s="202" t="s">
        <v>29</v>
      </c>
      <c r="E1630" s="198" t="s">
        <v>798</v>
      </c>
      <c r="F1630" s="198" t="s">
        <v>4</v>
      </c>
      <c r="G1630" s="205"/>
      <c r="H1630" s="199"/>
      <c r="I1630" s="216"/>
    </row>
    <row r="1631" spans="1:10">
      <c r="A1631" s="278"/>
      <c r="B1631" s="204"/>
      <c r="C1631" s="198" t="s">
        <v>576</v>
      </c>
      <c r="D1631" s="202" t="s">
        <v>577</v>
      </c>
      <c r="E1631" s="198" t="s">
        <v>798</v>
      </c>
      <c r="F1631" s="198" t="s">
        <v>4</v>
      </c>
      <c r="G1631" s="205"/>
      <c r="H1631" s="199"/>
      <c r="I1631" s="216"/>
    </row>
    <row r="1632" spans="1:10">
      <c r="A1632" s="278"/>
      <c r="B1632" s="204"/>
      <c r="C1632" s="192" t="s">
        <v>974</v>
      </c>
      <c r="D1632" s="202" t="s">
        <v>730</v>
      </c>
      <c r="E1632" s="198" t="s">
        <v>798</v>
      </c>
      <c r="F1632" s="198" t="s">
        <v>4</v>
      </c>
      <c r="G1632" s="205"/>
      <c r="H1632" s="199"/>
      <c r="I1632" s="216"/>
    </row>
    <row r="1633" spans="1:10">
      <c r="A1633" s="278"/>
      <c r="B1633" s="204"/>
      <c r="C1633" s="192" t="s">
        <v>975</v>
      </c>
      <c r="D1633" s="202" t="s">
        <v>731</v>
      </c>
      <c r="E1633" s="198" t="s">
        <v>798</v>
      </c>
      <c r="F1633" s="198" t="s">
        <v>4</v>
      </c>
      <c r="G1633" s="205"/>
      <c r="H1633" s="199"/>
      <c r="I1633" s="216"/>
    </row>
    <row r="1634" spans="1:10">
      <c r="A1634" s="279"/>
      <c r="B1634" s="204"/>
      <c r="C1634" s="198" t="s">
        <v>445</v>
      </c>
      <c r="D1634" s="202" t="s">
        <v>446</v>
      </c>
      <c r="E1634" s="198" t="s">
        <v>798</v>
      </c>
      <c r="F1634" s="198" t="s">
        <v>15</v>
      </c>
      <c r="G1634" s="205"/>
      <c r="H1634" s="209"/>
      <c r="I1634" s="216"/>
    </row>
    <row r="1635" spans="1:10">
      <c r="A1635" s="204"/>
      <c r="B1635" s="204"/>
      <c r="C1635" s="198"/>
      <c r="D1635" s="202"/>
      <c r="E1635" s="198"/>
      <c r="F1635" s="198"/>
      <c r="G1635" s="205"/>
      <c r="H1635" s="199"/>
      <c r="I1635" s="216"/>
    </row>
    <row r="1636" spans="1:10">
      <c r="A1636" s="277">
        <v>16.5</v>
      </c>
      <c r="B1636" s="204" t="s">
        <v>1296</v>
      </c>
      <c r="C1636" s="198"/>
      <c r="D1636" s="150" t="s">
        <v>872</v>
      </c>
      <c r="E1636" s="198"/>
      <c r="F1636" s="204" t="s">
        <v>4</v>
      </c>
      <c r="G1636" s="205"/>
      <c r="H1636" s="199"/>
      <c r="I1636" s="215"/>
      <c r="J1636" s="131"/>
    </row>
    <row r="1637" spans="1:10">
      <c r="A1637" s="278"/>
      <c r="B1637" s="204"/>
      <c r="C1637" s="198" t="s">
        <v>789</v>
      </c>
      <c r="D1637" s="202" t="s">
        <v>28</v>
      </c>
      <c r="E1637" s="198" t="s">
        <v>798</v>
      </c>
      <c r="F1637" s="198" t="s">
        <v>14</v>
      </c>
      <c r="G1637" s="205"/>
      <c r="H1637" s="199"/>
      <c r="I1637" s="216"/>
      <c r="J1637" s="131"/>
    </row>
    <row r="1638" spans="1:10">
      <c r="A1638" s="278"/>
      <c r="B1638" s="204"/>
      <c r="C1638" s="198" t="s">
        <v>803</v>
      </c>
      <c r="D1638" s="202" t="s">
        <v>896</v>
      </c>
      <c r="E1638" s="198" t="s">
        <v>798</v>
      </c>
      <c r="F1638" s="198" t="s">
        <v>248</v>
      </c>
      <c r="G1638" s="195"/>
      <c r="H1638" s="209"/>
      <c r="I1638" s="216"/>
      <c r="J1638" s="131"/>
    </row>
    <row r="1639" spans="1:10">
      <c r="A1639" s="278"/>
      <c r="B1639" s="204"/>
      <c r="C1639" s="192" t="s">
        <v>616</v>
      </c>
      <c r="D1639" s="202" t="s">
        <v>619</v>
      </c>
      <c r="E1639" s="198" t="s">
        <v>798</v>
      </c>
      <c r="F1639" s="198" t="s">
        <v>163</v>
      </c>
      <c r="G1639" s="205"/>
      <c r="H1639" s="199"/>
      <c r="I1639" s="216"/>
      <c r="J1639" s="131"/>
    </row>
    <row r="1640" spans="1:10">
      <c r="A1640" s="278"/>
      <c r="B1640" s="204"/>
      <c r="C1640" s="192" t="s">
        <v>364</v>
      </c>
      <c r="D1640" s="202" t="s">
        <v>31</v>
      </c>
      <c r="E1640" s="198" t="s">
        <v>798</v>
      </c>
      <c r="F1640" s="198" t="s">
        <v>4</v>
      </c>
      <c r="G1640" s="205"/>
      <c r="H1640" s="199"/>
      <c r="I1640" s="216"/>
      <c r="J1640" s="131"/>
    </row>
    <row r="1641" spans="1:10">
      <c r="A1641" s="279"/>
      <c r="B1641" s="204"/>
      <c r="C1641" s="198" t="s">
        <v>445</v>
      </c>
      <c r="D1641" s="202" t="s">
        <v>446</v>
      </c>
      <c r="E1641" s="198" t="s">
        <v>798</v>
      </c>
      <c r="F1641" s="198" t="s">
        <v>15</v>
      </c>
      <c r="G1641" s="205"/>
      <c r="H1641" s="209"/>
      <c r="I1641" s="216"/>
      <c r="J1641" s="131"/>
    </row>
    <row r="1642" spans="1:10">
      <c r="A1642" s="204"/>
      <c r="B1642" s="204"/>
      <c r="C1642" s="198"/>
      <c r="D1642" s="202"/>
      <c r="E1642" s="198"/>
      <c r="F1642" s="198"/>
      <c r="G1642" s="205"/>
      <c r="H1642" s="199"/>
      <c r="I1642" s="216"/>
      <c r="J1642" s="131"/>
    </row>
    <row r="1643" spans="1:10">
      <c r="A1643" s="277">
        <v>16.600000000000001</v>
      </c>
      <c r="B1643" s="204" t="s">
        <v>1297</v>
      </c>
      <c r="C1643" s="198"/>
      <c r="D1643" s="150" t="s">
        <v>873</v>
      </c>
      <c r="E1643" s="198"/>
      <c r="F1643" s="204" t="s">
        <v>4</v>
      </c>
      <c r="G1643" s="205"/>
      <c r="H1643" s="199"/>
      <c r="I1643" s="215"/>
      <c r="J1643" s="131"/>
    </row>
    <row r="1644" spans="1:10">
      <c r="A1644" s="278"/>
      <c r="B1644" s="204"/>
      <c r="C1644" s="198" t="s">
        <v>789</v>
      </c>
      <c r="D1644" s="202" t="s">
        <v>28</v>
      </c>
      <c r="E1644" s="198" t="s">
        <v>798</v>
      </c>
      <c r="F1644" s="198" t="s">
        <v>14</v>
      </c>
      <c r="G1644" s="205"/>
      <c r="H1644" s="199"/>
      <c r="I1644" s="216"/>
      <c r="J1644" s="131"/>
    </row>
    <row r="1645" spans="1:10">
      <c r="A1645" s="278"/>
      <c r="B1645" s="204"/>
      <c r="C1645" s="198" t="s">
        <v>803</v>
      </c>
      <c r="D1645" s="202" t="s">
        <v>896</v>
      </c>
      <c r="E1645" s="198" t="s">
        <v>798</v>
      </c>
      <c r="F1645" s="198" t="s">
        <v>248</v>
      </c>
      <c r="G1645" s="195"/>
      <c r="H1645" s="209"/>
      <c r="I1645" s="216"/>
      <c r="J1645" s="131"/>
    </row>
    <row r="1646" spans="1:10">
      <c r="A1646" s="278"/>
      <c r="B1646" s="204"/>
      <c r="C1646" s="192" t="s">
        <v>690</v>
      </c>
      <c r="D1646" s="202" t="s">
        <v>107</v>
      </c>
      <c r="E1646" s="198" t="s">
        <v>798</v>
      </c>
      <c r="F1646" s="198" t="s">
        <v>163</v>
      </c>
      <c r="G1646" s="205"/>
      <c r="H1646" s="199"/>
      <c r="I1646" s="216"/>
      <c r="J1646" s="131"/>
    </row>
    <row r="1647" spans="1:10">
      <c r="A1647" s="278"/>
      <c r="B1647" s="204"/>
      <c r="C1647" s="192" t="s">
        <v>643</v>
      </c>
      <c r="D1647" s="202" t="s">
        <v>759</v>
      </c>
      <c r="E1647" s="198" t="s">
        <v>798</v>
      </c>
      <c r="F1647" s="198" t="s">
        <v>4</v>
      </c>
      <c r="G1647" s="205"/>
      <c r="H1647" s="199"/>
      <c r="I1647" s="216"/>
      <c r="J1647" s="131"/>
    </row>
    <row r="1648" spans="1:10">
      <c r="A1648" s="278"/>
      <c r="B1648" s="204"/>
      <c r="C1648" s="192" t="s">
        <v>633</v>
      </c>
      <c r="D1648" s="202" t="s">
        <v>635</v>
      </c>
      <c r="E1648" s="198" t="s">
        <v>798</v>
      </c>
      <c r="F1648" s="198" t="s">
        <v>4</v>
      </c>
      <c r="G1648" s="205"/>
      <c r="H1648" s="199"/>
      <c r="I1648" s="216"/>
      <c r="J1648" s="131"/>
    </row>
    <row r="1649" spans="1:10">
      <c r="A1649" s="278"/>
      <c r="B1649" s="204"/>
      <c r="C1649" s="192" t="s">
        <v>377</v>
      </c>
      <c r="D1649" s="202" t="s">
        <v>381</v>
      </c>
      <c r="E1649" s="198" t="s">
        <v>798</v>
      </c>
      <c r="F1649" s="198" t="s">
        <v>4</v>
      </c>
      <c r="G1649" s="205"/>
      <c r="H1649" s="199"/>
      <c r="I1649" s="216"/>
    </row>
    <row r="1650" spans="1:10">
      <c r="A1650" s="278"/>
      <c r="B1650" s="204"/>
      <c r="C1650" s="192" t="s">
        <v>608</v>
      </c>
      <c r="D1650" s="202" t="s">
        <v>105</v>
      </c>
      <c r="E1650" s="198" t="s">
        <v>798</v>
      </c>
      <c r="F1650" s="198" t="s">
        <v>4</v>
      </c>
      <c r="G1650" s="205"/>
      <c r="H1650" s="199"/>
      <c r="I1650" s="216"/>
    </row>
    <row r="1651" spans="1:10">
      <c r="A1651" s="278"/>
      <c r="B1651" s="204"/>
      <c r="C1651" s="192" t="s">
        <v>648</v>
      </c>
      <c r="D1651" s="202" t="s">
        <v>155</v>
      </c>
      <c r="E1651" s="198" t="s">
        <v>798</v>
      </c>
      <c r="F1651" s="198" t="s">
        <v>4</v>
      </c>
      <c r="G1651" s="205"/>
      <c r="H1651" s="199"/>
      <c r="I1651" s="216"/>
    </row>
    <row r="1652" spans="1:10">
      <c r="A1652" s="278"/>
      <c r="B1652" s="204"/>
      <c r="C1652" s="198" t="s">
        <v>591</v>
      </c>
      <c r="D1652" s="202" t="s">
        <v>592</v>
      </c>
      <c r="E1652" s="198" t="s">
        <v>798</v>
      </c>
      <c r="F1652" s="198" t="s">
        <v>4</v>
      </c>
      <c r="G1652" s="205"/>
      <c r="H1652" s="199"/>
      <c r="I1652" s="216"/>
    </row>
    <row r="1653" spans="1:10">
      <c r="A1653" s="278"/>
      <c r="B1653" s="204"/>
      <c r="C1653" s="192" t="s">
        <v>624</v>
      </c>
      <c r="D1653" s="202" t="s">
        <v>151</v>
      </c>
      <c r="E1653" s="198" t="s">
        <v>798</v>
      </c>
      <c r="F1653" s="198" t="s">
        <v>4</v>
      </c>
      <c r="G1653" s="205"/>
      <c r="H1653" s="199"/>
      <c r="I1653" s="216"/>
    </row>
    <row r="1654" spans="1:10">
      <c r="A1654" s="278"/>
      <c r="B1654" s="204"/>
      <c r="C1654" s="192" t="s">
        <v>615</v>
      </c>
      <c r="D1654" s="202" t="s">
        <v>618</v>
      </c>
      <c r="E1654" s="198" t="s">
        <v>798</v>
      </c>
      <c r="F1654" s="198" t="s">
        <v>163</v>
      </c>
      <c r="G1654" s="205"/>
      <c r="H1654" s="199"/>
      <c r="I1654" s="216"/>
    </row>
    <row r="1655" spans="1:10">
      <c r="A1655" s="278"/>
      <c r="B1655" s="204"/>
      <c r="C1655" s="192" t="s">
        <v>364</v>
      </c>
      <c r="D1655" s="202" t="s">
        <v>31</v>
      </c>
      <c r="E1655" s="198" t="s">
        <v>798</v>
      </c>
      <c r="F1655" s="198" t="s">
        <v>4</v>
      </c>
      <c r="G1655" s="205"/>
      <c r="H1655" s="199"/>
      <c r="I1655" s="216"/>
    </row>
    <row r="1656" spans="1:10">
      <c r="A1656" s="278"/>
      <c r="B1656" s="204"/>
      <c r="C1656" s="192" t="s">
        <v>906</v>
      </c>
      <c r="D1656" s="202" t="s">
        <v>695</v>
      </c>
      <c r="E1656" s="198" t="s">
        <v>798</v>
      </c>
      <c r="F1656" s="198" t="s">
        <v>4</v>
      </c>
      <c r="G1656" s="205"/>
      <c r="H1656" s="199"/>
      <c r="I1656" s="216"/>
    </row>
    <row r="1657" spans="1:10">
      <c r="A1657" s="279"/>
      <c r="B1657" s="204"/>
      <c r="C1657" s="198" t="s">
        <v>445</v>
      </c>
      <c r="D1657" s="202" t="s">
        <v>446</v>
      </c>
      <c r="E1657" s="198" t="s">
        <v>798</v>
      </c>
      <c r="F1657" s="198" t="s">
        <v>15</v>
      </c>
      <c r="G1657" s="205"/>
      <c r="H1657" s="209"/>
      <c r="I1657" s="216"/>
    </row>
    <row r="1658" spans="1:10">
      <c r="A1658" s="204"/>
      <c r="B1658" s="204"/>
      <c r="C1658" s="198"/>
      <c r="D1658" s="202"/>
      <c r="E1658" s="198"/>
      <c r="F1658" s="198"/>
      <c r="G1658" s="205"/>
      <c r="H1658" s="199"/>
      <c r="I1658" s="216"/>
    </row>
    <row r="1659" spans="1:10" s="140" customFormat="1">
      <c r="A1659" s="277">
        <v>16.7</v>
      </c>
      <c r="B1659" s="204" t="s">
        <v>1471</v>
      </c>
      <c r="C1659" s="204"/>
      <c r="D1659" s="150" t="s">
        <v>1475</v>
      </c>
      <c r="E1659" s="204"/>
      <c r="F1659" s="204" t="s">
        <v>163</v>
      </c>
      <c r="G1659" s="207"/>
      <c r="H1659" s="220"/>
      <c r="I1659" s="215"/>
      <c r="J1659" s="141"/>
    </row>
    <row r="1660" spans="1:10">
      <c r="A1660" s="278"/>
      <c r="B1660" s="204"/>
      <c r="C1660" s="192" t="s">
        <v>789</v>
      </c>
      <c r="D1660" s="202" t="s">
        <v>28</v>
      </c>
      <c r="E1660" s="198" t="s">
        <v>798</v>
      </c>
      <c r="F1660" s="198" t="s">
        <v>14</v>
      </c>
      <c r="G1660" s="205"/>
      <c r="H1660" s="199"/>
      <c r="I1660" s="216"/>
    </row>
    <row r="1661" spans="1:10">
      <c r="A1661" s="278"/>
      <c r="B1661" s="204"/>
      <c r="C1661" s="192" t="s">
        <v>803</v>
      </c>
      <c r="D1661" s="202" t="s">
        <v>896</v>
      </c>
      <c r="E1661" s="198" t="s">
        <v>798</v>
      </c>
      <c r="F1661" s="198" t="s">
        <v>248</v>
      </c>
      <c r="G1661" s="205"/>
      <c r="H1661" s="199"/>
      <c r="I1661" s="216"/>
    </row>
    <row r="1662" spans="1:10">
      <c r="A1662" s="278"/>
      <c r="B1662" s="204"/>
      <c r="C1662" s="203" t="s">
        <v>697</v>
      </c>
      <c r="D1662" s="202" t="s">
        <v>688</v>
      </c>
      <c r="E1662" s="198" t="s">
        <v>798</v>
      </c>
      <c r="F1662" s="198" t="s">
        <v>163</v>
      </c>
      <c r="G1662" s="205"/>
      <c r="H1662" s="199"/>
      <c r="I1662" s="216"/>
    </row>
    <row r="1663" spans="1:10">
      <c r="A1663" s="278"/>
      <c r="B1663" s="204"/>
      <c r="C1663" s="203" t="s">
        <v>1452</v>
      </c>
      <c r="D1663" s="202" t="s">
        <v>1476</v>
      </c>
      <c r="E1663" s="198" t="s">
        <v>798</v>
      </c>
      <c r="F1663" s="198" t="s">
        <v>4</v>
      </c>
      <c r="G1663" s="205"/>
      <c r="H1663" s="199"/>
      <c r="I1663" s="216"/>
    </row>
    <row r="1664" spans="1:10">
      <c r="A1664" s="278"/>
      <c r="B1664" s="204"/>
      <c r="C1664" s="192" t="s">
        <v>593</v>
      </c>
      <c r="D1664" s="202" t="s">
        <v>594</v>
      </c>
      <c r="E1664" s="198" t="s">
        <v>798</v>
      </c>
      <c r="F1664" s="198" t="s">
        <v>4</v>
      </c>
      <c r="G1664" s="205"/>
      <c r="H1664" s="199"/>
      <c r="I1664" s="216"/>
    </row>
    <row r="1665" spans="1:10">
      <c r="A1665" s="278"/>
      <c r="B1665" s="204"/>
      <c r="C1665" s="203" t="s">
        <v>599</v>
      </c>
      <c r="D1665" s="202" t="s">
        <v>600</v>
      </c>
      <c r="E1665" s="198" t="s">
        <v>798</v>
      </c>
      <c r="F1665" s="198" t="s">
        <v>4</v>
      </c>
      <c r="G1665" s="205"/>
      <c r="H1665" s="199"/>
      <c r="I1665" s="216"/>
    </row>
    <row r="1666" spans="1:10">
      <c r="A1666" s="278"/>
      <c r="B1666" s="204"/>
      <c r="C1666" s="203" t="s">
        <v>625</v>
      </c>
      <c r="D1666" s="202" t="s">
        <v>627</v>
      </c>
      <c r="E1666" s="198" t="s">
        <v>798</v>
      </c>
      <c r="F1666" s="198" t="s">
        <v>4</v>
      </c>
      <c r="G1666" s="205"/>
      <c r="H1666" s="199"/>
      <c r="I1666" s="216"/>
    </row>
    <row r="1667" spans="1:10">
      <c r="A1667" s="278"/>
      <c r="B1667" s="204"/>
      <c r="C1667" s="203" t="s">
        <v>892</v>
      </c>
      <c r="D1667" s="202" t="s">
        <v>114</v>
      </c>
      <c r="E1667" s="198" t="s">
        <v>798</v>
      </c>
      <c r="F1667" s="198" t="s">
        <v>4</v>
      </c>
      <c r="G1667" s="205"/>
      <c r="H1667" s="199"/>
      <c r="I1667" s="216"/>
    </row>
    <row r="1668" spans="1:10">
      <c r="A1668" s="278"/>
      <c r="B1668" s="204"/>
      <c r="C1668" s="203" t="s">
        <v>890</v>
      </c>
      <c r="D1668" s="202" t="s">
        <v>106</v>
      </c>
      <c r="E1668" s="198" t="s">
        <v>798</v>
      </c>
      <c r="F1668" s="198" t="s">
        <v>4</v>
      </c>
      <c r="G1668" s="205"/>
      <c r="H1668" s="199"/>
      <c r="I1668" s="216"/>
    </row>
    <row r="1669" spans="1:10">
      <c r="A1669" s="278"/>
      <c r="B1669" s="204"/>
      <c r="C1669" s="203" t="s">
        <v>1009</v>
      </c>
      <c r="D1669" s="202" t="s">
        <v>711</v>
      </c>
      <c r="E1669" s="198" t="s">
        <v>797</v>
      </c>
      <c r="F1669" s="198" t="s">
        <v>4</v>
      </c>
      <c r="G1669" s="205"/>
      <c r="H1669" s="199"/>
      <c r="I1669" s="216"/>
    </row>
    <row r="1670" spans="1:10">
      <c r="A1670" s="279"/>
      <c r="B1670" s="204"/>
      <c r="C1670" s="192" t="s">
        <v>445</v>
      </c>
      <c r="D1670" s="202" t="s">
        <v>446</v>
      </c>
      <c r="E1670" s="198" t="s">
        <v>798</v>
      </c>
      <c r="F1670" s="198" t="s">
        <v>15</v>
      </c>
      <c r="G1670" s="205"/>
      <c r="H1670" s="199"/>
      <c r="I1670" s="216"/>
    </row>
    <row r="1671" spans="1:10">
      <c r="A1671" s="204"/>
      <c r="B1671" s="204"/>
      <c r="C1671" s="192"/>
      <c r="D1671" s="202"/>
      <c r="E1671" s="198"/>
      <c r="F1671" s="198"/>
      <c r="G1671" s="205"/>
      <c r="H1671" s="199"/>
      <c r="I1671" s="216"/>
    </row>
    <row r="1672" spans="1:10" s="140" customFormat="1">
      <c r="A1672" s="277">
        <v>16.8</v>
      </c>
      <c r="B1672" s="204" t="s">
        <v>1472</v>
      </c>
      <c r="C1672" s="193"/>
      <c r="D1672" s="150" t="s">
        <v>1477</v>
      </c>
      <c r="E1672" s="204"/>
      <c r="F1672" s="204" t="s">
        <v>163</v>
      </c>
      <c r="G1672" s="207"/>
      <c r="H1672" s="210"/>
      <c r="I1672" s="215"/>
      <c r="J1672" s="141"/>
    </row>
    <row r="1673" spans="1:10">
      <c r="A1673" s="278"/>
      <c r="B1673" s="204"/>
      <c r="C1673" s="192" t="s">
        <v>789</v>
      </c>
      <c r="D1673" s="202" t="s">
        <v>28</v>
      </c>
      <c r="E1673" s="198" t="s">
        <v>798</v>
      </c>
      <c r="F1673" s="198" t="s">
        <v>14</v>
      </c>
      <c r="G1673" s="205"/>
      <c r="H1673" s="199"/>
      <c r="I1673" s="216"/>
    </row>
    <row r="1674" spans="1:10">
      <c r="A1674" s="278"/>
      <c r="B1674" s="204"/>
      <c r="C1674" s="192" t="s">
        <v>803</v>
      </c>
      <c r="D1674" s="202" t="s">
        <v>896</v>
      </c>
      <c r="E1674" s="198" t="s">
        <v>798</v>
      </c>
      <c r="F1674" s="198" t="s">
        <v>248</v>
      </c>
      <c r="G1674" s="205"/>
      <c r="H1674" s="199"/>
      <c r="I1674" s="216"/>
    </row>
    <row r="1675" spans="1:10">
      <c r="A1675" s="278"/>
      <c r="B1675" s="204"/>
      <c r="C1675" s="203" t="s">
        <v>690</v>
      </c>
      <c r="D1675" s="202" t="s">
        <v>107</v>
      </c>
      <c r="E1675" s="198" t="s">
        <v>798</v>
      </c>
      <c r="F1675" s="198" t="s">
        <v>163</v>
      </c>
      <c r="G1675" s="205"/>
      <c r="H1675" s="199"/>
      <c r="I1675" s="216"/>
    </row>
    <row r="1676" spans="1:10">
      <c r="A1676" s="278"/>
      <c r="B1676" s="204"/>
      <c r="C1676" s="203" t="s">
        <v>1008</v>
      </c>
      <c r="D1676" s="202" t="s">
        <v>1454</v>
      </c>
      <c r="E1676" s="198" t="s">
        <v>798</v>
      </c>
      <c r="F1676" s="198" t="s">
        <v>4</v>
      </c>
      <c r="G1676" s="205"/>
      <c r="H1676" s="199"/>
      <c r="I1676" s="216"/>
    </row>
    <row r="1677" spans="1:10">
      <c r="A1677" s="278"/>
      <c r="B1677" s="204"/>
      <c r="C1677" s="203" t="s">
        <v>591</v>
      </c>
      <c r="D1677" s="202" t="s">
        <v>592</v>
      </c>
      <c r="E1677" s="198" t="s">
        <v>798</v>
      </c>
      <c r="F1677" s="198" t="s">
        <v>4</v>
      </c>
      <c r="G1677" s="205"/>
      <c r="H1677" s="199"/>
      <c r="I1677" s="216"/>
    </row>
    <row r="1678" spans="1:10">
      <c r="A1678" s="278"/>
      <c r="B1678" s="204"/>
      <c r="C1678" s="203" t="s">
        <v>597</v>
      </c>
      <c r="D1678" s="202" t="s">
        <v>598</v>
      </c>
      <c r="E1678" s="198" t="s">
        <v>798</v>
      </c>
      <c r="F1678" s="198" t="s">
        <v>4</v>
      </c>
      <c r="G1678" s="205"/>
      <c r="H1678" s="199"/>
      <c r="I1678" s="216"/>
    </row>
    <row r="1679" spans="1:10">
      <c r="A1679" s="278"/>
      <c r="B1679" s="204"/>
      <c r="C1679" s="203" t="s">
        <v>625</v>
      </c>
      <c r="D1679" s="202" t="s">
        <v>627</v>
      </c>
      <c r="E1679" s="198" t="s">
        <v>798</v>
      </c>
      <c r="F1679" s="198" t="s">
        <v>4</v>
      </c>
      <c r="G1679" s="205"/>
      <c r="H1679" s="199"/>
      <c r="I1679" s="216"/>
    </row>
    <row r="1680" spans="1:10">
      <c r="A1680" s="278"/>
      <c r="B1680" s="204"/>
      <c r="C1680" s="203" t="s">
        <v>892</v>
      </c>
      <c r="D1680" s="202" t="s">
        <v>114</v>
      </c>
      <c r="E1680" s="198" t="s">
        <v>798</v>
      </c>
      <c r="F1680" s="198" t="s">
        <v>4</v>
      </c>
      <c r="G1680" s="205"/>
      <c r="H1680" s="199"/>
      <c r="I1680" s="216"/>
    </row>
    <row r="1681" spans="1:10">
      <c r="A1681" s="278"/>
      <c r="B1681" s="204"/>
      <c r="C1681" s="203" t="s">
        <v>890</v>
      </c>
      <c r="D1681" s="202" t="s">
        <v>106</v>
      </c>
      <c r="E1681" s="198" t="s">
        <v>798</v>
      </c>
      <c r="F1681" s="198" t="s">
        <v>4</v>
      </c>
      <c r="G1681" s="205"/>
      <c r="H1681" s="199"/>
      <c r="I1681" s="216"/>
    </row>
    <row r="1682" spans="1:10">
      <c r="A1682" s="278"/>
      <c r="B1682" s="204"/>
      <c r="C1682" s="203" t="s">
        <v>1009</v>
      </c>
      <c r="D1682" s="202" t="s">
        <v>711</v>
      </c>
      <c r="E1682" s="198" t="s">
        <v>797</v>
      </c>
      <c r="F1682" s="198" t="s">
        <v>4</v>
      </c>
      <c r="G1682" s="205"/>
      <c r="H1682" s="199"/>
      <c r="I1682" s="216"/>
    </row>
    <row r="1683" spans="1:10">
      <c r="A1683" s="279"/>
      <c r="B1683" s="204"/>
      <c r="C1683" s="192" t="s">
        <v>445</v>
      </c>
      <c r="D1683" s="202" t="s">
        <v>446</v>
      </c>
      <c r="E1683" s="198" t="s">
        <v>798</v>
      </c>
      <c r="F1683" s="198" t="s">
        <v>15</v>
      </c>
      <c r="G1683" s="205"/>
      <c r="H1683" s="199"/>
      <c r="I1683" s="216"/>
    </row>
    <row r="1684" spans="1:10">
      <c r="A1684" s="204"/>
      <c r="B1684" s="204"/>
      <c r="C1684" s="198"/>
      <c r="D1684" s="202"/>
      <c r="E1684" s="198"/>
      <c r="F1684" s="198"/>
      <c r="G1684" s="205"/>
      <c r="H1684" s="199"/>
      <c r="I1684" s="216"/>
    </row>
    <row r="1685" spans="1:10" s="140" customFormat="1">
      <c r="A1685" s="277">
        <v>16.899999999999999</v>
      </c>
      <c r="B1685" s="204" t="s">
        <v>1473</v>
      </c>
      <c r="C1685" s="204"/>
      <c r="D1685" s="150" t="s">
        <v>1481</v>
      </c>
      <c r="E1685" s="204"/>
      <c r="F1685" s="204" t="s">
        <v>4</v>
      </c>
      <c r="G1685" s="207"/>
      <c r="H1685" s="210"/>
      <c r="I1685" s="215"/>
      <c r="J1685" s="141"/>
    </row>
    <row r="1686" spans="1:10">
      <c r="A1686" s="278"/>
      <c r="B1686" s="204"/>
      <c r="C1686" s="203" t="s">
        <v>789</v>
      </c>
      <c r="D1686" s="202" t="s">
        <v>28</v>
      </c>
      <c r="E1686" s="198" t="s">
        <v>798</v>
      </c>
      <c r="F1686" s="198" t="s">
        <v>14</v>
      </c>
      <c r="G1686" s="205"/>
      <c r="H1686" s="199"/>
      <c r="I1686" s="216"/>
    </row>
    <row r="1687" spans="1:10">
      <c r="A1687" s="278"/>
      <c r="B1687" s="204"/>
      <c r="C1687" s="198" t="s">
        <v>803</v>
      </c>
      <c r="D1687" s="202" t="s">
        <v>896</v>
      </c>
      <c r="E1687" s="198" t="s">
        <v>798</v>
      </c>
      <c r="F1687" s="198" t="s">
        <v>248</v>
      </c>
      <c r="G1687" s="205"/>
      <c r="H1687" s="199"/>
      <c r="I1687" s="216"/>
    </row>
    <row r="1688" spans="1:10">
      <c r="A1688" s="278"/>
      <c r="B1688" s="204"/>
      <c r="C1688" s="198" t="s">
        <v>685</v>
      </c>
      <c r="D1688" s="202" t="s">
        <v>177</v>
      </c>
      <c r="E1688" s="198" t="s">
        <v>798</v>
      </c>
      <c r="F1688" s="198" t="s">
        <v>163</v>
      </c>
      <c r="G1688" s="205"/>
      <c r="H1688" s="199"/>
      <c r="I1688" s="216"/>
    </row>
    <row r="1689" spans="1:10">
      <c r="A1689" s="278"/>
      <c r="B1689" s="204"/>
      <c r="C1689" s="198" t="s">
        <v>581</v>
      </c>
      <c r="D1689" s="202" t="s">
        <v>29</v>
      </c>
      <c r="E1689" s="198" t="s">
        <v>798</v>
      </c>
      <c r="F1689" s="198" t="s">
        <v>4</v>
      </c>
      <c r="G1689" s="205"/>
      <c r="H1689" s="199"/>
      <c r="I1689" s="216"/>
    </row>
    <row r="1690" spans="1:10">
      <c r="A1690" s="278"/>
      <c r="B1690" s="204"/>
      <c r="C1690" s="198" t="s">
        <v>585</v>
      </c>
      <c r="D1690" s="202" t="s">
        <v>586</v>
      </c>
      <c r="E1690" s="198" t="s">
        <v>798</v>
      </c>
      <c r="F1690" s="198" t="s">
        <v>4</v>
      </c>
      <c r="G1690" s="205"/>
      <c r="H1690" s="199"/>
      <c r="I1690" s="216"/>
    </row>
    <row r="1691" spans="1:10">
      <c r="A1691" s="278"/>
      <c r="B1691" s="204"/>
      <c r="C1691" s="198" t="s">
        <v>699</v>
      </c>
      <c r="D1691" s="202" t="s">
        <v>262</v>
      </c>
      <c r="E1691" s="198" t="s">
        <v>798</v>
      </c>
      <c r="F1691" s="198" t="s">
        <v>4</v>
      </c>
      <c r="G1691" s="205"/>
      <c r="H1691" s="199"/>
      <c r="I1691" s="216"/>
    </row>
    <row r="1692" spans="1:10">
      <c r="A1692" s="278"/>
      <c r="B1692" s="204"/>
      <c r="C1692" s="198" t="s">
        <v>578</v>
      </c>
      <c r="D1692" s="202" t="s">
        <v>579</v>
      </c>
      <c r="E1692" s="198" t="s">
        <v>798</v>
      </c>
      <c r="F1692" s="198" t="s">
        <v>4</v>
      </c>
      <c r="G1692" s="205"/>
      <c r="H1692" s="199"/>
      <c r="I1692" s="216"/>
    </row>
    <row r="1693" spans="1:10">
      <c r="A1693" s="278"/>
      <c r="B1693" s="204"/>
      <c r="C1693" s="198" t="s">
        <v>659</v>
      </c>
      <c r="D1693" s="202" t="s">
        <v>652</v>
      </c>
      <c r="E1693" s="198" t="s">
        <v>798</v>
      </c>
      <c r="F1693" s="198" t="s">
        <v>4</v>
      </c>
      <c r="G1693" s="205"/>
      <c r="H1693" s="199"/>
      <c r="I1693" s="216"/>
    </row>
    <row r="1694" spans="1:10">
      <c r="A1694" s="278"/>
      <c r="B1694" s="204"/>
      <c r="C1694" s="198" t="s">
        <v>629</v>
      </c>
      <c r="D1694" s="202" t="s">
        <v>632</v>
      </c>
      <c r="E1694" s="198" t="s">
        <v>798</v>
      </c>
      <c r="F1694" s="198" t="s">
        <v>4</v>
      </c>
      <c r="G1694" s="205"/>
      <c r="H1694" s="199"/>
      <c r="I1694" s="216"/>
    </row>
    <row r="1695" spans="1:10">
      <c r="A1695" s="278"/>
      <c r="B1695" s="204"/>
      <c r="C1695" s="198" t="s">
        <v>974</v>
      </c>
      <c r="D1695" s="202" t="s">
        <v>730</v>
      </c>
      <c r="E1695" s="198" t="s">
        <v>798</v>
      </c>
      <c r="F1695" s="198" t="s">
        <v>4</v>
      </c>
      <c r="G1695" s="205"/>
      <c r="H1695" s="199"/>
      <c r="I1695" s="216"/>
    </row>
    <row r="1696" spans="1:10">
      <c r="A1696" s="278"/>
      <c r="B1696" s="204"/>
      <c r="C1696" s="198" t="s">
        <v>975</v>
      </c>
      <c r="D1696" s="202" t="s">
        <v>731</v>
      </c>
      <c r="E1696" s="198" t="s">
        <v>798</v>
      </c>
      <c r="F1696" s="198" t="s">
        <v>4</v>
      </c>
      <c r="G1696" s="205"/>
      <c r="H1696" s="199"/>
      <c r="I1696" s="216"/>
    </row>
    <row r="1697" spans="1:10">
      <c r="A1697" s="278"/>
      <c r="B1697" s="204"/>
      <c r="C1697" s="198" t="s">
        <v>295</v>
      </c>
      <c r="D1697" s="202" t="s">
        <v>296</v>
      </c>
      <c r="E1697" s="198" t="s">
        <v>798</v>
      </c>
      <c r="F1697" s="198" t="s">
        <v>7</v>
      </c>
      <c r="G1697" s="205"/>
      <c r="H1697" s="199"/>
      <c r="I1697" s="216"/>
    </row>
    <row r="1698" spans="1:10">
      <c r="A1698" s="279"/>
      <c r="B1698" s="204"/>
      <c r="C1698" s="198" t="s">
        <v>445</v>
      </c>
      <c r="D1698" s="202" t="s">
        <v>446</v>
      </c>
      <c r="E1698" s="198" t="s">
        <v>798</v>
      </c>
      <c r="F1698" s="198" t="s">
        <v>15</v>
      </c>
      <c r="G1698" s="205"/>
      <c r="H1698" s="199"/>
      <c r="I1698" s="216"/>
    </row>
    <row r="1699" spans="1:10">
      <c r="A1699" s="204"/>
      <c r="B1699" s="204"/>
      <c r="C1699" s="198"/>
      <c r="D1699" s="202"/>
      <c r="E1699" s="198"/>
      <c r="F1699" s="198"/>
      <c r="G1699" s="205"/>
      <c r="H1699" s="199"/>
      <c r="I1699" s="216"/>
    </row>
    <row r="1700" spans="1:10" s="140" customFormat="1">
      <c r="A1700" s="280">
        <v>16.100000000000001</v>
      </c>
      <c r="B1700" s="204" t="s">
        <v>1474</v>
      </c>
      <c r="C1700" s="204"/>
      <c r="D1700" s="150" t="s">
        <v>1482</v>
      </c>
      <c r="E1700" s="204"/>
      <c r="F1700" s="204" t="s">
        <v>4</v>
      </c>
      <c r="G1700" s="207"/>
      <c r="H1700" s="210"/>
      <c r="I1700" s="215"/>
      <c r="J1700" s="141"/>
    </row>
    <row r="1701" spans="1:10">
      <c r="A1701" s="283"/>
      <c r="B1701" s="204"/>
      <c r="C1701" s="198" t="s">
        <v>789</v>
      </c>
      <c r="D1701" s="202" t="s">
        <v>28</v>
      </c>
      <c r="E1701" s="198" t="s">
        <v>798</v>
      </c>
      <c r="F1701" s="198" t="s">
        <v>14</v>
      </c>
      <c r="G1701" s="205"/>
      <c r="H1701" s="199"/>
      <c r="I1701" s="216"/>
    </row>
    <row r="1702" spans="1:10">
      <c r="A1702" s="283"/>
      <c r="B1702" s="204"/>
      <c r="C1702" s="198" t="s">
        <v>803</v>
      </c>
      <c r="D1702" s="202" t="s">
        <v>896</v>
      </c>
      <c r="E1702" s="198" t="s">
        <v>798</v>
      </c>
      <c r="F1702" s="198" t="s">
        <v>248</v>
      </c>
      <c r="G1702" s="205"/>
      <c r="H1702" s="199"/>
      <c r="I1702" s="216"/>
    </row>
    <row r="1703" spans="1:10">
      <c r="A1703" s="283"/>
      <c r="B1703" s="204"/>
      <c r="C1703" s="198" t="s">
        <v>685</v>
      </c>
      <c r="D1703" s="202" t="s">
        <v>177</v>
      </c>
      <c r="E1703" s="198" t="s">
        <v>798</v>
      </c>
      <c r="F1703" s="198" t="s">
        <v>163</v>
      </c>
      <c r="G1703" s="205"/>
      <c r="H1703" s="199"/>
      <c r="I1703" s="216"/>
    </row>
    <row r="1704" spans="1:10">
      <c r="A1704" s="283"/>
      <c r="B1704" s="204"/>
      <c r="C1704" s="198" t="s">
        <v>617</v>
      </c>
      <c r="D1704" s="202" t="s">
        <v>620</v>
      </c>
      <c r="E1704" s="198" t="s">
        <v>798</v>
      </c>
      <c r="F1704" s="198" t="s">
        <v>163</v>
      </c>
      <c r="G1704" s="205"/>
      <c r="H1704" s="199"/>
      <c r="I1704" s="216"/>
    </row>
    <row r="1705" spans="1:10">
      <c r="A1705" s="283"/>
      <c r="B1705" s="204"/>
      <c r="C1705" s="198" t="s">
        <v>364</v>
      </c>
      <c r="D1705" s="202" t="s">
        <v>31</v>
      </c>
      <c r="E1705" s="198" t="s">
        <v>798</v>
      </c>
      <c r="F1705" s="198" t="s">
        <v>4</v>
      </c>
      <c r="G1705" s="205"/>
      <c r="H1705" s="199"/>
      <c r="I1705" s="216"/>
    </row>
    <row r="1706" spans="1:10">
      <c r="A1706" s="283"/>
      <c r="B1706" s="204"/>
      <c r="C1706" s="198" t="s">
        <v>581</v>
      </c>
      <c r="D1706" s="202" t="s">
        <v>29</v>
      </c>
      <c r="E1706" s="198" t="s">
        <v>798</v>
      </c>
      <c r="F1706" s="198" t="s">
        <v>4</v>
      </c>
      <c r="G1706" s="205"/>
      <c r="H1706" s="199"/>
      <c r="I1706" s="216"/>
    </row>
    <row r="1707" spans="1:10">
      <c r="A1707" s="283"/>
      <c r="B1707" s="204"/>
      <c r="C1707" s="198" t="s">
        <v>576</v>
      </c>
      <c r="D1707" s="202" t="s">
        <v>577</v>
      </c>
      <c r="E1707" s="198" t="s">
        <v>798</v>
      </c>
      <c r="F1707" s="198" t="s">
        <v>4</v>
      </c>
      <c r="G1707" s="205"/>
      <c r="H1707" s="199"/>
      <c r="I1707" s="216"/>
    </row>
    <row r="1708" spans="1:10">
      <c r="A1708" s="283"/>
      <c r="B1708" s="204"/>
      <c r="C1708" s="198" t="s">
        <v>974</v>
      </c>
      <c r="D1708" s="202" t="s">
        <v>730</v>
      </c>
      <c r="E1708" s="198" t="s">
        <v>798</v>
      </c>
      <c r="F1708" s="198" t="s">
        <v>4</v>
      </c>
      <c r="G1708" s="205"/>
      <c r="H1708" s="199"/>
      <c r="I1708" s="216"/>
    </row>
    <row r="1709" spans="1:10">
      <c r="A1709" s="283"/>
      <c r="B1709" s="204"/>
      <c r="C1709" s="198" t="s">
        <v>975</v>
      </c>
      <c r="D1709" s="202" t="s">
        <v>731</v>
      </c>
      <c r="E1709" s="198" t="s">
        <v>798</v>
      </c>
      <c r="F1709" s="198" t="s">
        <v>4</v>
      </c>
      <c r="G1709" s="205"/>
      <c r="H1709" s="199"/>
      <c r="I1709" s="216"/>
    </row>
    <row r="1710" spans="1:10">
      <c r="A1710" s="281"/>
      <c r="B1710" s="204"/>
      <c r="C1710" s="198" t="s">
        <v>445</v>
      </c>
      <c r="D1710" s="202" t="s">
        <v>446</v>
      </c>
      <c r="E1710" s="198" t="s">
        <v>798</v>
      </c>
      <c r="F1710" s="198" t="s">
        <v>15</v>
      </c>
      <c r="G1710" s="205"/>
      <c r="H1710" s="199"/>
      <c r="I1710" s="216"/>
    </row>
    <row r="1711" spans="1:10">
      <c r="A1711" s="204"/>
      <c r="B1711" s="204"/>
      <c r="C1711" s="198"/>
      <c r="D1711" s="202"/>
      <c r="E1711" s="198"/>
      <c r="F1711" s="198"/>
      <c r="G1711" s="205"/>
      <c r="H1711" s="199"/>
      <c r="I1711" s="216"/>
    </row>
    <row r="1712" spans="1:10">
      <c r="A1712" s="204">
        <v>17</v>
      </c>
      <c r="B1712" s="204" t="s">
        <v>1347</v>
      </c>
      <c r="C1712" s="198"/>
      <c r="D1712" s="150" t="s">
        <v>157</v>
      </c>
      <c r="E1712" s="198"/>
      <c r="F1712" s="198"/>
      <c r="G1712" s="205"/>
      <c r="H1712" s="199"/>
      <c r="I1712" s="216"/>
      <c r="J1712" s="131"/>
    </row>
    <row r="1713" spans="1:10">
      <c r="A1713" s="204"/>
      <c r="B1713" s="204"/>
      <c r="C1713" s="198"/>
      <c r="D1713" s="202"/>
      <c r="E1713" s="198"/>
      <c r="F1713" s="198"/>
      <c r="G1713" s="205"/>
      <c r="H1713" s="199"/>
      <c r="I1713" s="216"/>
      <c r="J1713" s="131"/>
    </row>
    <row r="1714" spans="1:10" ht="24">
      <c r="A1714" s="277">
        <v>17.100000000000001</v>
      </c>
      <c r="B1714" s="204" t="s">
        <v>1290</v>
      </c>
      <c r="C1714" s="198"/>
      <c r="D1714" s="150" t="s">
        <v>255</v>
      </c>
      <c r="E1714" s="198"/>
      <c r="F1714" s="204" t="s">
        <v>4</v>
      </c>
      <c r="G1714" s="205"/>
      <c r="H1714" s="199"/>
      <c r="I1714" s="215"/>
      <c r="J1714" s="131"/>
    </row>
    <row r="1715" spans="1:10">
      <c r="A1715" s="278"/>
      <c r="B1715" s="204"/>
      <c r="C1715" s="198" t="s">
        <v>789</v>
      </c>
      <c r="D1715" s="202" t="s">
        <v>28</v>
      </c>
      <c r="E1715" s="198" t="s">
        <v>798</v>
      </c>
      <c r="F1715" s="198" t="s">
        <v>14</v>
      </c>
      <c r="G1715" s="205"/>
      <c r="H1715" s="199"/>
      <c r="I1715" s="216"/>
      <c r="J1715" s="131"/>
    </row>
    <row r="1716" spans="1:10">
      <c r="A1716" s="278"/>
      <c r="B1716" s="204"/>
      <c r="C1716" s="198" t="s">
        <v>803</v>
      </c>
      <c r="D1716" s="202" t="s">
        <v>896</v>
      </c>
      <c r="E1716" s="198" t="s">
        <v>798</v>
      </c>
      <c r="F1716" s="198" t="s">
        <v>248</v>
      </c>
      <c r="G1716" s="195"/>
      <c r="H1716" s="209"/>
      <c r="I1716" s="216"/>
      <c r="J1716" s="131"/>
    </row>
    <row r="1717" spans="1:10">
      <c r="A1717" s="278"/>
      <c r="B1717" s="204"/>
      <c r="C1717" s="192" t="s">
        <v>606</v>
      </c>
      <c r="D1717" s="202" t="s">
        <v>256</v>
      </c>
      <c r="E1717" s="198" t="s">
        <v>798</v>
      </c>
      <c r="F1717" s="198" t="s">
        <v>4</v>
      </c>
      <c r="G1717" s="205"/>
      <c r="H1717" s="199"/>
      <c r="I1717" s="216"/>
      <c r="J1717" s="131"/>
    </row>
    <row r="1718" spans="1:10">
      <c r="A1718" s="279"/>
      <c r="B1718" s="204"/>
      <c r="C1718" s="198" t="s">
        <v>445</v>
      </c>
      <c r="D1718" s="202" t="s">
        <v>446</v>
      </c>
      <c r="E1718" s="198" t="s">
        <v>798</v>
      </c>
      <c r="F1718" s="198" t="s">
        <v>15</v>
      </c>
      <c r="G1718" s="205"/>
      <c r="H1718" s="209"/>
      <c r="I1718" s="216"/>
      <c r="J1718" s="131"/>
    </row>
    <row r="1719" spans="1:10">
      <c r="A1719" s="204"/>
      <c r="B1719" s="204"/>
      <c r="C1719" s="198"/>
      <c r="D1719" s="202"/>
      <c r="E1719" s="198"/>
      <c r="F1719" s="198"/>
      <c r="G1719" s="205"/>
      <c r="H1719" s="199"/>
      <c r="I1719" s="216"/>
      <c r="J1719" s="131"/>
    </row>
    <row r="1720" spans="1:10">
      <c r="A1720" s="277">
        <v>17.2</v>
      </c>
      <c r="B1720" s="204" t="s">
        <v>1291</v>
      </c>
      <c r="C1720" s="198"/>
      <c r="D1720" s="150" t="s">
        <v>874</v>
      </c>
      <c r="E1720" s="198"/>
      <c r="F1720" s="204" t="s">
        <v>4</v>
      </c>
      <c r="G1720" s="205"/>
      <c r="H1720" s="199"/>
      <c r="I1720" s="215"/>
      <c r="J1720" s="131"/>
    </row>
    <row r="1721" spans="1:10">
      <c r="A1721" s="278"/>
      <c r="B1721" s="204"/>
      <c r="C1721" s="198" t="s">
        <v>789</v>
      </c>
      <c r="D1721" s="202" t="s">
        <v>28</v>
      </c>
      <c r="E1721" s="198" t="s">
        <v>798</v>
      </c>
      <c r="F1721" s="198" t="s">
        <v>14</v>
      </c>
      <c r="G1721" s="205"/>
      <c r="H1721" s="199"/>
      <c r="I1721" s="216"/>
      <c r="J1721" s="131"/>
    </row>
    <row r="1722" spans="1:10">
      <c r="A1722" s="278"/>
      <c r="B1722" s="204"/>
      <c r="C1722" s="198" t="s">
        <v>803</v>
      </c>
      <c r="D1722" s="202" t="s">
        <v>896</v>
      </c>
      <c r="E1722" s="198" t="s">
        <v>798</v>
      </c>
      <c r="F1722" s="198" t="s">
        <v>248</v>
      </c>
      <c r="G1722" s="195"/>
      <c r="H1722" s="209"/>
      <c r="I1722" s="216"/>
      <c r="J1722" s="131"/>
    </row>
    <row r="1723" spans="1:10">
      <c r="A1723" s="278"/>
      <c r="B1723" s="204"/>
      <c r="C1723" s="198" t="s">
        <v>568</v>
      </c>
      <c r="D1723" s="202" t="s">
        <v>569</v>
      </c>
      <c r="E1723" s="198" t="s">
        <v>798</v>
      </c>
      <c r="F1723" s="198" t="s">
        <v>4</v>
      </c>
      <c r="G1723" s="205"/>
      <c r="H1723" s="199"/>
      <c r="I1723" s="216"/>
      <c r="J1723" s="131"/>
    </row>
    <row r="1724" spans="1:10">
      <c r="A1724" s="278"/>
      <c r="B1724" s="204"/>
      <c r="C1724" s="192" t="s">
        <v>931</v>
      </c>
      <c r="D1724" s="202" t="s">
        <v>710</v>
      </c>
      <c r="E1724" s="198" t="s">
        <v>797</v>
      </c>
      <c r="F1724" s="198" t="s">
        <v>15</v>
      </c>
      <c r="G1724" s="205"/>
      <c r="H1724" s="199"/>
      <c r="I1724" s="216"/>
      <c r="J1724" s="131"/>
    </row>
    <row r="1725" spans="1:10">
      <c r="A1725" s="279"/>
      <c r="B1725" s="204"/>
      <c r="C1725" s="198" t="s">
        <v>445</v>
      </c>
      <c r="D1725" s="202" t="s">
        <v>446</v>
      </c>
      <c r="E1725" s="198" t="s">
        <v>798</v>
      </c>
      <c r="F1725" s="198" t="s">
        <v>15</v>
      </c>
      <c r="G1725" s="205"/>
      <c r="H1725" s="209"/>
      <c r="I1725" s="216"/>
      <c r="J1725" s="131"/>
    </row>
    <row r="1726" spans="1:10">
      <c r="A1726" s="204"/>
      <c r="B1726" s="204"/>
      <c r="C1726" s="198"/>
      <c r="D1726" s="202"/>
      <c r="E1726" s="198"/>
      <c r="F1726" s="198"/>
      <c r="G1726" s="205"/>
      <c r="H1726" s="199"/>
      <c r="I1726" s="216"/>
      <c r="J1726" s="131"/>
    </row>
    <row r="1727" spans="1:10">
      <c r="A1727" s="277">
        <v>17.3</v>
      </c>
      <c r="B1727" s="204" t="s">
        <v>1480</v>
      </c>
      <c r="C1727" s="204"/>
      <c r="D1727" s="150" t="s">
        <v>1478</v>
      </c>
      <c r="E1727" s="204"/>
      <c r="F1727" s="204" t="s">
        <v>4</v>
      </c>
      <c r="G1727" s="207"/>
      <c r="H1727" s="210"/>
      <c r="I1727" s="215"/>
      <c r="J1727" s="131"/>
    </row>
    <row r="1728" spans="1:10">
      <c r="A1728" s="278"/>
      <c r="B1728" s="204"/>
      <c r="C1728" s="198" t="s">
        <v>789</v>
      </c>
      <c r="D1728" s="202" t="s">
        <v>28</v>
      </c>
      <c r="E1728" s="198" t="s">
        <v>798</v>
      </c>
      <c r="F1728" s="198" t="s">
        <v>14</v>
      </c>
      <c r="G1728" s="205"/>
      <c r="H1728" s="199"/>
      <c r="I1728" s="216"/>
      <c r="J1728" s="131"/>
    </row>
    <row r="1729" spans="1:10">
      <c r="A1729" s="278"/>
      <c r="B1729" s="204"/>
      <c r="C1729" s="198" t="s">
        <v>803</v>
      </c>
      <c r="D1729" s="202" t="s">
        <v>896</v>
      </c>
      <c r="E1729" s="198" t="s">
        <v>798</v>
      </c>
      <c r="F1729" s="198" t="s">
        <v>248</v>
      </c>
      <c r="G1729" s="205"/>
      <c r="H1729" s="199"/>
      <c r="I1729" s="216"/>
      <c r="J1729" s="131"/>
    </row>
    <row r="1730" spans="1:10">
      <c r="A1730" s="278"/>
      <c r="B1730" s="204"/>
      <c r="C1730" s="198" t="s">
        <v>1453</v>
      </c>
      <c r="D1730" s="202" t="s">
        <v>1479</v>
      </c>
      <c r="E1730" s="198" t="s">
        <v>798</v>
      </c>
      <c r="F1730" s="198" t="s">
        <v>4</v>
      </c>
      <c r="G1730" s="205"/>
      <c r="H1730" s="199"/>
      <c r="I1730" s="216"/>
      <c r="J1730" s="131"/>
    </row>
    <row r="1731" spans="1:10">
      <c r="A1731" s="279"/>
      <c r="B1731" s="204"/>
      <c r="C1731" s="198" t="s">
        <v>445</v>
      </c>
      <c r="D1731" s="202" t="s">
        <v>446</v>
      </c>
      <c r="E1731" s="198" t="s">
        <v>798</v>
      </c>
      <c r="F1731" s="198" t="s">
        <v>15</v>
      </c>
      <c r="G1731" s="205"/>
      <c r="H1731" s="199"/>
      <c r="I1731" s="216"/>
      <c r="J1731" s="131"/>
    </row>
    <row r="1732" spans="1:10">
      <c r="A1732" s="204"/>
      <c r="B1732" s="204"/>
      <c r="C1732" s="192"/>
      <c r="D1732" s="202"/>
      <c r="E1732" s="198"/>
      <c r="F1732" s="198"/>
      <c r="G1732" s="205"/>
      <c r="H1732" s="199"/>
      <c r="I1732" s="216"/>
      <c r="J1732" s="131"/>
    </row>
    <row r="1733" spans="1:10">
      <c r="A1733" s="204">
        <v>18</v>
      </c>
      <c r="B1733" s="204" t="s">
        <v>1345</v>
      </c>
      <c r="C1733" s="198"/>
      <c r="D1733" s="150" t="s">
        <v>1346</v>
      </c>
      <c r="E1733" s="198"/>
      <c r="F1733" s="198"/>
      <c r="G1733" s="205"/>
      <c r="H1733" s="199"/>
      <c r="I1733" s="216"/>
      <c r="J1733" s="131"/>
    </row>
    <row r="1734" spans="1:10">
      <c r="A1734" s="204"/>
      <c r="B1734" s="204"/>
      <c r="C1734" s="198"/>
      <c r="D1734" s="202"/>
      <c r="E1734" s="198"/>
      <c r="F1734" s="198"/>
      <c r="G1734" s="205"/>
      <c r="H1734" s="199"/>
      <c r="I1734" s="216"/>
      <c r="J1734" s="131"/>
    </row>
    <row r="1735" spans="1:10" ht="24">
      <c r="A1735" s="277">
        <v>18.100000000000001</v>
      </c>
      <c r="B1735" s="204" t="s">
        <v>1298</v>
      </c>
      <c r="C1735" s="198"/>
      <c r="D1735" s="150" t="s">
        <v>875</v>
      </c>
      <c r="E1735" s="198"/>
      <c r="F1735" s="204" t="s">
        <v>4</v>
      </c>
      <c r="G1735" s="205"/>
      <c r="H1735" s="199"/>
      <c r="I1735" s="215"/>
      <c r="J1735" s="131"/>
    </row>
    <row r="1736" spans="1:10">
      <c r="A1736" s="278"/>
      <c r="B1736" s="204"/>
      <c r="C1736" s="198" t="s">
        <v>780</v>
      </c>
      <c r="D1736" s="202" t="s">
        <v>13</v>
      </c>
      <c r="E1736" s="198" t="s">
        <v>798</v>
      </c>
      <c r="F1736" s="198" t="s">
        <v>14</v>
      </c>
      <c r="G1736" s="205"/>
      <c r="H1736" s="199"/>
      <c r="I1736" s="216"/>
      <c r="J1736" s="131"/>
    </row>
    <row r="1737" spans="1:10">
      <c r="A1737" s="278"/>
      <c r="B1737" s="204"/>
      <c r="C1737" s="198" t="s">
        <v>803</v>
      </c>
      <c r="D1737" s="202" t="s">
        <v>896</v>
      </c>
      <c r="E1737" s="198" t="s">
        <v>798</v>
      </c>
      <c r="F1737" s="198" t="s">
        <v>248</v>
      </c>
      <c r="G1737" s="195"/>
      <c r="H1737" s="209"/>
      <c r="I1737" s="216"/>
      <c r="J1737" s="131"/>
    </row>
    <row r="1738" spans="1:10" ht="24">
      <c r="A1738" s="279"/>
      <c r="B1738" s="204"/>
      <c r="C1738" s="192" t="s">
        <v>999</v>
      </c>
      <c r="D1738" s="202" t="s">
        <v>543</v>
      </c>
      <c r="E1738" s="198" t="s">
        <v>798</v>
      </c>
      <c r="F1738" s="198" t="s">
        <v>4</v>
      </c>
      <c r="G1738" s="205"/>
      <c r="H1738" s="199"/>
      <c r="I1738" s="216"/>
      <c r="J1738" s="131"/>
    </row>
    <row r="1739" spans="1:10">
      <c r="A1739" s="204"/>
      <c r="B1739" s="204"/>
      <c r="C1739" s="198"/>
      <c r="D1739" s="202"/>
      <c r="E1739" s="198"/>
      <c r="F1739" s="198"/>
      <c r="G1739" s="205"/>
      <c r="H1739" s="199"/>
      <c r="I1739" s="216"/>
      <c r="J1739" s="131"/>
    </row>
    <row r="1740" spans="1:10">
      <c r="A1740" s="277">
        <v>18.2</v>
      </c>
      <c r="B1740" s="204" t="s">
        <v>1299</v>
      </c>
      <c r="C1740" s="198"/>
      <c r="D1740" s="150" t="s">
        <v>877</v>
      </c>
      <c r="E1740" s="198"/>
      <c r="F1740" s="204" t="s">
        <v>163</v>
      </c>
      <c r="G1740" s="205"/>
      <c r="H1740" s="199"/>
      <c r="I1740" s="215"/>
    </row>
    <row r="1741" spans="1:10">
      <c r="A1741" s="278"/>
      <c r="B1741" s="204"/>
      <c r="C1741" s="198" t="s">
        <v>789</v>
      </c>
      <c r="D1741" s="202" t="s">
        <v>28</v>
      </c>
      <c r="E1741" s="198" t="s">
        <v>798</v>
      </c>
      <c r="F1741" s="198" t="s">
        <v>14</v>
      </c>
      <c r="G1741" s="205"/>
      <c r="H1741" s="199"/>
      <c r="I1741" s="216"/>
    </row>
    <row r="1742" spans="1:10">
      <c r="A1742" s="279"/>
      <c r="B1742" s="204"/>
      <c r="C1742" s="198" t="s">
        <v>803</v>
      </c>
      <c r="D1742" s="202" t="s">
        <v>896</v>
      </c>
      <c r="E1742" s="198" t="s">
        <v>798</v>
      </c>
      <c r="F1742" s="198" t="s">
        <v>248</v>
      </c>
      <c r="G1742" s="195"/>
      <c r="H1742" s="209"/>
      <c r="I1742" s="216"/>
    </row>
    <row r="1743" spans="1:10">
      <c r="A1743" s="204"/>
      <c r="B1743" s="204"/>
      <c r="C1743" s="198"/>
      <c r="D1743" s="202"/>
      <c r="E1743" s="198"/>
      <c r="F1743" s="198"/>
      <c r="G1743" s="205"/>
      <c r="H1743" s="199"/>
      <c r="I1743" s="216"/>
    </row>
    <row r="1744" spans="1:10" s="140" customFormat="1" ht="72">
      <c r="A1744" s="277">
        <v>18.3</v>
      </c>
      <c r="B1744" s="204" t="s">
        <v>1320</v>
      </c>
      <c r="C1744" s="204"/>
      <c r="D1744" s="150" t="s">
        <v>876</v>
      </c>
      <c r="E1744" s="204"/>
      <c r="F1744" s="204" t="s">
        <v>4</v>
      </c>
      <c r="G1744" s="207"/>
      <c r="H1744" s="199"/>
      <c r="I1744" s="215"/>
      <c r="J1744" s="141"/>
    </row>
    <row r="1745" spans="1:10" ht="72">
      <c r="A1745" s="279"/>
      <c r="B1745" s="204"/>
      <c r="C1745" s="192" t="s">
        <v>1023</v>
      </c>
      <c r="D1745" s="202" t="s">
        <v>876</v>
      </c>
      <c r="E1745" s="198" t="s">
        <v>797</v>
      </c>
      <c r="F1745" s="198" t="s">
        <v>4</v>
      </c>
      <c r="G1745" s="205"/>
      <c r="H1745" s="199"/>
      <c r="I1745" s="216"/>
    </row>
    <row r="1746" spans="1:10">
      <c r="A1746" s="204"/>
      <c r="B1746" s="204"/>
      <c r="C1746" s="198"/>
      <c r="D1746" s="202"/>
      <c r="E1746" s="198"/>
      <c r="F1746" s="198"/>
      <c r="G1746" s="205"/>
      <c r="H1746" s="199"/>
      <c r="I1746" s="216"/>
    </row>
    <row r="1747" spans="1:10" s="140" customFormat="1" ht="24">
      <c r="A1747" s="277">
        <v>18.399999999999999</v>
      </c>
      <c r="B1747" s="204" t="s">
        <v>1322</v>
      </c>
      <c r="C1747" s="204"/>
      <c r="D1747" s="150" t="s">
        <v>1321</v>
      </c>
      <c r="E1747" s="204"/>
      <c r="F1747" s="204" t="s">
        <v>4</v>
      </c>
      <c r="G1747" s="207"/>
      <c r="H1747" s="199"/>
      <c r="I1747" s="215"/>
      <c r="J1747" s="141"/>
    </row>
    <row r="1748" spans="1:10" ht="24">
      <c r="A1748" s="279"/>
      <c r="B1748" s="204"/>
      <c r="C1748" s="192" t="s">
        <v>1024</v>
      </c>
      <c r="D1748" s="202" t="s">
        <v>1321</v>
      </c>
      <c r="E1748" s="198" t="s">
        <v>797</v>
      </c>
      <c r="F1748" s="198" t="s">
        <v>4</v>
      </c>
      <c r="G1748" s="205"/>
      <c r="H1748" s="199"/>
      <c r="I1748" s="216"/>
    </row>
    <row r="1749" spans="1:10">
      <c r="A1749" s="204"/>
      <c r="B1749" s="204"/>
      <c r="C1749" s="198"/>
      <c r="D1749" s="202"/>
      <c r="E1749" s="198"/>
      <c r="F1749" s="198"/>
      <c r="G1749" s="205"/>
      <c r="H1749" s="199"/>
      <c r="I1749" s="216"/>
    </row>
    <row r="1750" spans="1:10" s="140" customFormat="1" ht="24">
      <c r="A1750" s="277">
        <v>18.5</v>
      </c>
      <c r="B1750" s="204" t="s">
        <v>1323</v>
      </c>
      <c r="C1750" s="204"/>
      <c r="D1750" s="150" t="s">
        <v>1324</v>
      </c>
      <c r="E1750" s="204"/>
      <c r="F1750" s="204" t="s">
        <v>4</v>
      </c>
      <c r="G1750" s="207"/>
      <c r="H1750" s="199"/>
      <c r="I1750" s="215"/>
      <c r="J1750" s="141"/>
    </row>
    <row r="1751" spans="1:10">
      <c r="A1751" s="278"/>
      <c r="B1751" s="204"/>
      <c r="C1751" s="198" t="s">
        <v>789</v>
      </c>
      <c r="D1751" s="202" t="s">
        <v>28</v>
      </c>
      <c r="E1751" s="198" t="s">
        <v>798</v>
      </c>
      <c r="F1751" s="198" t="s">
        <v>14</v>
      </c>
      <c r="G1751" s="205"/>
      <c r="H1751" s="199"/>
      <c r="I1751" s="216"/>
    </row>
    <row r="1752" spans="1:10">
      <c r="A1752" s="278"/>
      <c r="B1752" s="204"/>
      <c r="C1752" s="198" t="s">
        <v>803</v>
      </c>
      <c r="D1752" s="202" t="s">
        <v>896</v>
      </c>
      <c r="E1752" s="198" t="s">
        <v>798</v>
      </c>
      <c r="F1752" s="198" t="s">
        <v>248</v>
      </c>
      <c r="G1752" s="195"/>
      <c r="H1752" s="209"/>
      <c r="I1752" s="216"/>
    </row>
    <row r="1753" spans="1:10">
      <c r="A1753" s="278"/>
      <c r="B1753" s="204"/>
      <c r="C1753" s="192" t="s">
        <v>1019</v>
      </c>
      <c r="D1753" s="202" t="s">
        <v>1325</v>
      </c>
      <c r="E1753" s="198" t="s">
        <v>798</v>
      </c>
      <c r="F1753" s="198" t="s">
        <v>163</v>
      </c>
      <c r="G1753" s="205"/>
      <c r="H1753" s="199"/>
      <c r="I1753" s="216"/>
    </row>
    <row r="1754" spans="1:10">
      <c r="A1754" s="278"/>
      <c r="B1754" s="204"/>
      <c r="C1754" s="192" t="s">
        <v>621</v>
      </c>
      <c r="D1754" s="202" t="s">
        <v>253</v>
      </c>
      <c r="E1754" s="198" t="s">
        <v>798</v>
      </c>
      <c r="F1754" s="198" t="s">
        <v>163</v>
      </c>
      <c r="G1754" s="205"/>
      <c r="H1754" s="199"/>
      <c r="I1754" s="216"/>
    </row>
    <row r="1755" spans="1:10">
      <c r="A1755" s="278"/>
      <c r="B1755" s="204"/>
      <c r="C1755" s="192" t="s">
        <v>580</v>
      </c>
      <c r="D1755" s="202" t="s">
        <v>30</v>
      </c>
      <c r="E1755" s="198" t="s">
        <v>798</v>
      </c>
      <c r="F1755" s="198" t="s">
        <v>4</v>
      </c>
      <c r="G1755" s="205"/>
      <c r="H1755" s="199"/>
      <c r="I1755" s="216"/>
    </row>
    <row r="1756" spans="1:10">
      <c r="A1756" s="278"/>
      <c r="B1756" s="204"/>
      <c r="C1756" s="192" t="s">
        <v>582</v>
      </c>
      <c r="D1756" s="202" t="s">
        <v>89</v>
      </c>
      <c r="E1756" s="198" t="s">
        <v>798</v>
      </c>
      <c r="F1756" s="198" t="s">
        <v>4</v>
      </c>
      <c r="G1756" s="205"/>
      <c r="H1756" s="199"/>
      <c r="I1756" s="216"/>
    </row>
    <row r="1757" spans="1:10">
      <c r="A1757" s="278"/>
      <c r="B1757" s="204"/>
      <c r="C1757" s="192" t="s">
        <v>570</v>
      </c>
      <c r="D1757" s="202" t="s">
        <v>90</v>
      </c>
      <c r="E1757" s="198" t="s">
        <v>798</v>
      </c>
      <c r="F1757" s="198" t="s">
        <v>4</v>
      </c>
      <c r="G1757" s="205"/>
      <c r="H1757" s="199"/>
      <c r="I1757" s="216"/>
    </row>
    <row r="1758" spans="1:10">
      <c r="A1758" s="278"/>
      <c r="B1758" s="204"/>
      <c r="C1758" s="192" t="s">
        <v>698</v>
      </c>
      <c r="D1758" s="202" t="s">
        <v>254</v>
      </c>
      <c r="E1758" s="198" t="s">
        <v>798</v>
      </c>
      <c r="F1758" s="198" t="s">
        <v>4</v>
      </c>
      <c r="G1758" s="205"/>
      <c r="H1758" s="199"/>
      <c r="I1758" s="216"/>
    </row>
    <row r="1759" spans="1:10">
      <c r="A1759" s="278"/>
      <c r="B1759" s="204"/>
      <c r="C1759" s="192" t="s">
        <v>1020</v>
      </c>
      <c r="D1759" s="202" t="s">
        <v>1326</v>
      </c>
      <c r="E1759" s="198" t="s">
        <v>798</v>
      </c>
      <c r="F1759" s="198" t="s">
        <v>4</v>
      </c>
      <c r="G1759" s="205"/>
      <c r="H1759" s="199"/>
      <c r="I1759" s="216"/>
    </row>
    <row r="1760" spans="1:10">
      <c r="A1760" s="278"/>
      <c r="B1760" s="204"/>
      <c r="C1760" s="192" t="s">
        <v>364</v>
      </c>
      <c r="D1760" s="202" t="s">
        <v>31</v>
      </c>
      <c r="E1760" s="198" t="s">
        <v>798</v>
      </c>
      <c r="F1760" s="198" t="s">
        <v>4</v>
      </c>
      <c r="G1760" s="205"/>
      <c r="H1760" s="199"/>
      <c r="I1760" s="216"/>
    </row>
    <row r="1761" spans="1:10">
      <c r="A1761" s="278"/>
      <c r="B1761" s="204"/>
      <c r="C1761" s="192" t="s">
        <v>974</v>
      </c>
      <c r="D1761" s="202" t="s">
        <v>730</v>
      </c>
      <c r="E1761" s="198" t="s">
        <v>798</v>
      </c>
      <c r="F1761" s="198" t="s">
        <v>4</v>
      </c>
      <c r="G1761" s="205"/>
      <c r="H1761" s="199"/>
      <c r="I1761" s="216"/>
    </row>
    <row r="1762" spans="1:10">
      <c r="A1762" s="278"/>
      <c r="B1762" s="204"/>
      <c r="C1762" s="192" t="s">
        <v>975</v>
      </c>
      <c r="D1762" s="202" t="s">
        <v>731</v>
      </c>
      <c r="E1762" s="198" t="s">
        <v>798</v>
      </c>
      <c r="F1762" s="198" t="s">
        <v>4</v>
      </c>
      <c r="G1762" s="205"/>
      <c r="H1762" s="199"/>
      <c r="I1762" s="216"/>
    </row>
    <row r="1763" spans="1:10">
      <c r="A1763" s="278"/>
      <c r="B1763" s="204"/>
      <c r="C1763" s="192" t="s">
        <v>399</v>
      </c>
      <c r="D1763" s="202" t="s">
        <v>242</v>
      </c>
      <c r="E1763" s="198" t="s">
        <v>798</v>
      </c>
      <c r="F1763" s="198" t="s">
        <v>8</v>
      </c>
      <c r="G1763" s="205"/>
      <c r="H1763" s="199"/>
      <c r="I1763" s="216"/>
    </row>
    <row r="1764" spans="1:10">
      <c r="A1764" s="278"/>
      <c r="B1764" s="204"/>
      <c r="C1764" s="192" t="s">
        <v>392</v>
      </c>
      <c r="D1764" s="202" t="s">
        <v>213</v>
      </c>
      <c r="E1764" s="198" t="s">
        <v>798</v>
      </c>
      <c r="F1764" s="198" t="s">
        <v>8</v>
      </c>
      <c r="G1764" s="205"/>
      <c r="H1764" s="199"/>
      <c r="I1764" s="216"/>
    </row>
    <row r="1765" spans="1:10">
      <c r="A1765" s="278"/>
      <c r="B1765" s="204"/>
      <c r="C1765" s="192" t="s">
        <v>395</v>
      </c>
      <c r="D1765" s="202" t="s">
        <v>394</v>
      </c>
      <c r="E1765" s="198" t="s">
        <v>798</v>
      </c>
      <c r="F1765" s="198" t="s">
        <v>8</v>
      </c>
      <c r="G1765" s="205"/>
      <c r="H1765" s="199"/>
      <c r="I1765" s="216"/>
    </row>
    <row r="1766" spans="1:10">
      <c r="A1766" s="278"/>
      <c r="B1766" s="204"/>
      <c r="C1766" s="192" t="s">
        <v>566</v>
      </c>
      <c r="D1766" s="202" t="s">
        <v>188</v>
      </c>
      <c r="E1766" s="198" t="s">
        <v>797</v>
      </c>
      <c r="F1766" s="198" t="s">
        <v>8</v>
      </c>
      <c r="G1766" s="205"/>
      <c r="H1766" s="199"/>
      <c r="I1766" s="216"/>
    </row>
    <row r="1767" spans="1:10">
      <c r="A1767" s="279"/>
      <c r="B1767" s="204"/>
      <c r="C1767" s="198" t="s">
        <v>445</v>
      </c>
      <c r="D1767" s="202" t="s">
        <v>446</v>
      </c>
      <c r="E1767" s="198" t="s">
        <v>798</v>
      </c>
      <c r="F1767" s="198" t="s">
        <v>15</v>
      </c>
      <c r="G1767" s="205"/>
      <c r="H1767" s="209"/>
      <c r="I1767" s="216"/>
    </row>
    <row r="1768" spans="1:10">
      <c r="A1768" s="204"/>
      <c r="B1768" s="204"/>
      <c r="C1768" s="198"/>
      <c r="D1768" s="202"/>
      <c r="E1768" s="198"/>
      <c r="F1768" s="198"/>
      <c r="G1768" s="205"/>
      <c r="H1768" s="199"/>
      <c r="I1768" s="216"/>
    </row>
    <row r="1769" spans="1:10">
      <c r="A1769" s="204">
        <v>19</v>
      </c>
      <c r="B1769" s="204" t="s">
        <v>1534</v>
      </c>
      <c r="C1769" s="198"/>
      <c r="D1769" s="150" t="s">
        <v>1535</v>
      </c>
      <c r="E1769" s="198"/>
      <c r="F1769" s="198"/>
      <c r="G1769" s="205"/>
      <c r="H1769" s="199"/>
      <c r="I1769" s="216"/>
    </row>
    <row r="1770" spans="1:10" s="140" customFormat="1" ht="24">
      <c r="A1770" s="277">
        <v>19.100000000000001</v>
      </c>
      <c r="B1770" s="204" t="s">
        <v>1536</v>
      </c>
      <c r="C1770" s="204"/>
      <c r="D1770" s="150" t="s">
        <v>1537</v>
      </c>
      <c r="E1770" s="204"/>
      <c r="F1770" s="204" t="s">
        <v>817</v>
      </c>
      <c r="G1770" s="207"/>
      <c r="H1770" s="210"/>
      <c r="I1770" s="215"/>
      <c r="J1770" s="141"/>
    </row>
    <row r="1771" spans="1:10">
      <c r="A1771" s="278"/>
      <c r="B1771" s="204"/>
      <c r="C1771" s="198" t="s">
        <v>789</v>
      </c>
      <c r="D1771" s="202" t="s">
        <v>28</v>
      </c>
      <c r="E1771" s="198" t="s">
        <v>798</v>
      </c>
      <c r="F1771" s="198" t="s">
        <v>14</v>
      </c>
      <c r="G1771" s="205"/>
      <c r="H1771" s="199"/>
      <c r="I1771" s="216"/>
    </row>
    <row r="1772" spans="1:10">
      <c r="A1772" s="278"/>
      <c r="B1772" s="204"/>
      <c r="C1772" s="198" t="s">
        <v>803</v>
      </c>
      <c r="D1772" s="202" t="s">
        <v>896</v>
      </c>
      <c r="E1772" s="198" t="s">
        <v>798</v>
      </c>
      <c r="F1772" s="198" t="s">
        <v>248</v>
      </c>
      <c r="G1772" s="205"/>
      <c r="H1772" s="199"/>
      <c r="I1772" s="216"/>
    </row>
    <row r="1773" spans="1:10">
      <c r="A1773" s="278"/>
      <c r="B1773" s="204"/>
      <c r="C1773" s="203" t="s">
        <v>1538</v>
      </c>
      <c r="D1773" s="202" t="s">
        <v>1549</v>
      </c>
      <c r="E1773" s="198" t="s">
        <v>798</v>
      </c>
      <c r="F1773" s="198" t="s">
        <v>4</v>
      </c>
      <c r="G1773" s="205"/>
      <c r="H1773" s="199"/>
      <c r="I1773" s="216"/>
    </row>
    <row r="1774" spans="1:10">
      <c r="A1774" s="278"/>
      <c r="B1774" s="204"/>
      <c r="C1774" s="203" t="s">
        <v>1539</v>
      </c>
      <c r="D1774" s="202" t="s">
        <v>1550</v>
      </c>
      <c r="E1774" s="198" t="s">
        <v>798</v>
      </c>
      <c r="F1774" s="198" t="s">
        <v>4</v>
      </c>
      <c r="G1774" s="205"/>
      <c r="H1774" s="199"/>
      <c r="I1774" s="216"/>
    </row>
    <row r="1775" spans="1:10">
      <c r="A1775" s="278"/>
      <c r="B1775" s="204"/>
      <c r="C1775" s="203" t="s">
        <v>1540</v>
      </c>
      <c r="D1775" s="202" t="s">
        <v>1551</v>
      </c>
      <c r="E1775" s="198" t="s">
        <v>798</v>
      </c>
      <c r="F1775" s="198" t="s">
        <v>163</v>
      </c>
      <c r="G1775" s="205"/>
      <c r="H1775" s="199"/>
      <c r="I1775" s="216"/>
    </row>
    <row r="1776" spans="1:10">
      <c r="A1776" s="278"/>
      <c r="B1776" s="204"/>
      <c r="C1776" s="203" t="s">
        <v>1541</v>
      </c>
      <c r="D1776" s="202" t="s">
        <v>1552</v>
      </c>
      <c r="E1776" s="198" t="s">
        <v>798</v>
      </c>
      <c r="F1776" s="198" t="s">
        <v>163</v>
      </c>
      <c r="G1776" s="205"/>
      <c r="H1776" s="199"/>
      <c r="I1776" s="216"/>
    </row>
    <row r="1777" spans="1:10">
      <c r="A1777" s="278"/>
      <c r="B1777" s="204"/>
      <c r="C1777" s="203" t="s">
        <v>1542</v>
      </c>
      <c r="D1777" s="202" t="s">
        <v>1553</v>
      </c>
      <c r="E1777" s="198" t="s">
        <v>798</v>
      </c>
      <c r="F1777" s="198" t="s">
        <v>4</v>
      </c>
      <c r="G1777" s="205"/>
      <c r="H1777" s="199"/>
      <c r="I1777" s="216"/>
    </row>
    <row r="1778" spans="1:10">
      <c r="A1778" s="278"/>
      <c r="B1778" s="204"/>
      <c r="C1778" s="203" t="s">
        <v>692</v>
      </c>
      <c r="D1778" s="202" t="s">
        <v>110</v>
      </c>
      <c r="E1778" s="198" t="s">
        <v>798</v>
      </c>
      <c r="F1778" s="198" t="s">
        <v>163</v>
      </c>
      <c r="G1778" s="205"/>
      <c r="H1778" s="199"/>
      <c r="I1778" s="216"/>
    </row>
    <row r="1779" spans="1:10">
      <c r="A1779" s="278"/>
      <c r="B1779" s="204"/>
      <c r="C1779" s="203" t="s">
        <v>601</v>
      </c>
      <c r="D1779" s="202" t="s">
        <v>602</v>
      </c>
      <c r="E1779" s="198" t="s">
        <v>798</v>
      </c>
      <c r="F1779" s="198" t="s">
        <v>4</v>
      </c>
      <c r="G1779" s="205"/>
      <c r="H1779" s="199"/>
      <c r="I1779" s="216"/>
    </row>
    <row r="1780" spans="1:10">
      <c r="A1780" s="278"/>
      <c r="B1780" s="204"/>
      <c r="C1780" s="203" t="s">
        <v>595</v>
      </c>
      <c r="D1780" s="202" t="s">
        <v>596</v>
      </c>
      <c r="E1780" s="198" t="s">
        <v>798</v>
      </c>
      <c r="F1780" s="198" t="s">
        <v>4</v>
      </c>
      <c r="G1780" s="205"/>
      <c r="H1780" s="199"/>
      <c r="I1780" s="216"/>
    </row>
    <row r="1781" spans="1:10">
      <c r="A1781" s="278"/>
      <c r="B1781" s="204"/>
      <c r="C1781" s="203" t="s">
        <v>589</v>
      </c>
      <c r="D1781" s="202" t="s">
        <v>590</v>
      </c>
      <c r="E1781" s="198" t="s">
        <v>798</v>
      </c>
      <c r="F1781" s="198" t="s">
        <v>4</v>
      </c>
      <c r="G1781" s="205"/>
      <c r="H1781" s="199"/>
      <c r="I1781" s="216"/>
    </row>
    <row r="1782" spans="1:10">
      <c r="A1782" s="278"/>
      <c r="B1782" s="204"/>
      <c r="C1782" s="203" t="s">
        <v>364</v>
      </c>
      <c r="D1782" s="202" t="s">
        <v>31</v>
      </c>
      <c r="E1782" s="198" t="s">
        <v>798</v>
      </c>
      <c r="F1782" s="198" t="s">
        <v>4</v>
      </c>
      <c r="G1782" s="205"/>
      <c r="H1782" s="199"/>
      <c r="I1782" s="216"/>
    </row>
    <row r="1783" spans="1:10">
      <c r="A1783" s="278"/>
      <c r="B1783" s="204"/>
      <c r="C1783" s="192" t="s">
        <v>974</v>
      </c>
      <c r="D1783" s="202" t="s">
        <v>730</v>
      </c>
      <c r="E1783" s="198" t="s">
        <v>798</v>
      </c>
      <c r="F1783" s="198" t="s">
        <v>4</v>
      </c>
      <c r="G1783" s="205"/>
      <c r="H1783" s="199"/>
      <c r="I1783" s="216"/>
    </row>
    <row r="1784" spans="1:10">
      <c r="A1784" s="278"/>
      <c r="B1784" s="204"/>
      <c r="C1784" s="192" t="s">
        <v>975</v>
      </c>
      <c r="D1784" s="202" t="s">
        <v>731</v>
      </c>
      <c r="E1784" s="198" t="s">
        <v>798</v>
      </c>
      <c r="F1784" s="198" t="s">
        <v>4</v>
      </c>
      <c r="G1784" s="205"/>
      <c r="H1784" s="199"/>
      <c r="I1784" s="216"/>
    </row>
    <row r="1785" spans="1:10">
      <c r="A1785" s="279"/>
      <c r="B1785" s="204"/>
      <c r="C1785" s="192" t="s">
        <v>445</v>
      </c>
      <c r="D1785" s="202" t="s">
        <v>446</v>
      </c>
      <c r="E1785" s="198" t="s">
        <v>798</v>
      </c>
      <c r="F1785" s="198" t="s">
        <v>15</v>
      </c>
      <c r="G1785" s="205"/>
      <c r="H1785" s="199"/>
      <c r="I1785" s="216"/>
    </row>
    <row r="1786" spans="1:10">
      <c r="A1786" s="204"/>
      <c r="B1786" s="204"/>
      <c r="C1786" s="192"/>
      <c r="D1786" s="202"/>
      <c r="E1786" s="198"/>
      <c r="F1786" s="198"/>
      <c r="G1786" s="205"/>
      <c r="H1786" s="199"/>
      <c r="I1786" s="216"/>
    </row>
    <row r="1787" spans="1:10" s="140" customFormat="1" ht="24">
      <c r="A1787" s="277">
        <v>19.2</v>
      </c>
      <c r="B1787" s="204" t="s">
        <v>1556</v>
      </c>
      <c r="C1787" s="193"/>
      <c r="D1787" s="150" t="s">
        <v>1554</v>
      </c>
      <c r="E1787" s="204"/>
      <c r="F1787" s="204" t="s">
        <v>4</v>
      </c>
      <c r="G1787" s="207"/>
      <c r="H1787" s="210"/>
      <c r="I1787" s="215"/>
      <c r="J1787" s="141"/>
    </row>
    <row r="1788" spans="1:10">
      <c r="A1788" s="278"/>
      <c r="B1788" s="204"/>
      <c r="C1788" s="198" t="s">
        <v>789</v>
      </c>
      <c r="D1788" s="202" t="s">
        <v>28</v>
      </c>
      <c r="E1788" s="198" t="s">
        <v>798</v>
      </c>
      <c r="F1788" s="198" t="s">
        <v>14</v>
      </c>
      <c r="G1788" s="205"/>
      <c r="H1788" s="199"/>
      <c r="I1788" s="216"/>
    </row>
    <row r="1789" spans="1:10">
      <c r="A1789" s="278"/>
      <c r="B1789" s="204"/>
      <c r="C1789" s="198" t="s">
        <v>803</v>
      </c>
      <c r="D1789" s="202" t="s">
        <v>896</v>
      </c>
      <c r="E1789" s="198" t="s">
        <v>798</v>
      </c>
      <c r="F1789" s="198" t="s">
        <v>248</v>
      </c>
      <c r="G1789" s="205"/>
      <c r="H1789" s="199"/>
      <c r="I1789" s="216"/>
    </row>
    <row r="1790" spans="1:10" ht="24">
      <c r="A1790" s="278"/>
      <c r="B1790" s="204"/>
      <c r="C1790" s="192" t="s">
        <v>1543</v>
      </c>
      <c r="D1790" s="202" t="s">
        <v>1555</v>
      </c>
      <c r="E1790" s="198" t="s">
        <v>798</v>
      </c>
      <c r="F1790" s="198" t="s">
        <v>4</v>
      </c>
      <c r="G1790" s="205"/>
      <c r="H1790" s="199"/>
      <c r="I1790" s="216"/>
    </row>
    <row r="1791" spans="1:10">
      <c r="A1791" s="279"/>
      <c r="B1791" s="204"/>
      <c r="C1791" s="192" t="s">
        <v>445</v>
      </c>
      <c r="D1791" s="202" t="s">
        <v>446</v>
      </c>
      <c r="E1791" s="198" t="s">
        <v>798</v>
      </c>
      <c r="F1791" s="198" t="s">
        <v>15</v>
      </c>
      <c r="G1791" s="205"/>
      <c r="H1791" s="199"/>
      <c r="I1791" s="216"/>
    </row>
    <row r="1792" spans="1:10">
      <c r="A1792" s="204"/>
      <c r="B1792" s="204"/>
      <c r="C1792" s="192"/>
      <c r="D1792" s="202"/>
      <c r="E1792" s="198"/>
      <c r="F1792" s="198"/>
      <c r="G1792" s="205"/>
      <c r="H1792" s="199"/>
      <c r="I1792" s="216"/>
    </row>
    <row r="1793" spans="1:10" s="140" customFormat="1">
      <c r="A1793" s="277">
        <v>19.3</v>
      </c>
      <c r="B1793" s="204" t="s">
        <v>1557</v>
      </c>
      <c r="C1793" s="193"/>
      <c r="D1793" s="150" t="s">
        <v>1563</v>
      </c>
      <c r="E1793" s="204"/>
      <c r="F1793" s="204" t="s">
        <v>817</v>
      </c>
      <c r="G1793" s="207"/>
      <c r="H1793" s="210"/>
      <c r="I1793" s="215"/>
      <c r="J1793" s="141"/>
    </row>
    <row r="1794" spans="1:10">
      <c r="A1794" s="278"/>
      <c r="B1794" s="204"/>
      <c r="C1794" s="198" t="s">
        <v>789</v>
      </c>
      <c r="D1794" s="202" t="s">
        <v>28</v>
      </c>
      <c r="E1794" s="198" t="s">
        <v>798</v>
      </c>
      <c r="F1794" s="198" t="s">
        <v>14</v>
      </c>
      <c r="G1794" s="205"/>
      <c r="H1794" s="199"/>
      <c r="I1794" s="216"/>
    </row>
    <row r="1795" spans="1:10">
      <c r="A1795" s="278"/>
      <c r="B1795" s="204"/>
      <c r="C1795" s="198" t="s">
        <v>803</v>
      </c>
      <c r="D1795" s="202" t="s">
        <v>896</v>
      </c>
      <c r="E1795" s="198" t="s">
        <v>798</v>
      </c>
      <c r="F1795" s="198" t="s">
        <v>248</v>
      </c>
      <c r="G1795" s="205"/>
      <c r="H1795" s="199"/>
      <c r="I1795" s="216"/>
    </row>
    <row r="1796" spans="1:10">
      <c r="A1796" s="278"/>
      <c r="B1796" s="204"/>
      <c r="C1796" s="203" t="s">
        <v>1544</v>
      </c>
      <c r="D1796" s="202" t="s">
        <v>1564</v>
      </c>
      <c r="E1796" s="198" t="s">
        <v>798</v>
      </c>
      <c r="F1796" s="198" t="s">
        <v>817</v>
      </c>
      <c r="G1796" s="205"/>
      <c r="H1796" s="199"/>
      <c r="I1796" s="216"/>
    </row>
    <row r="1797" spans="1:10">
      <c r="A1797" s="279"/>
      <c r="B1797" s="204"/>
      <c r="C1797" s="192" t="s">
        <v>445</v>
      </c>
      <c r="D1797" s="202" t="s">
        <v>446</v>
      </c>
      <c r="E1797" s="198" t="s">
        <v>798</v>
      </c>
      <c r="F1797" s="198" t="s">
        <v>15</v>
      </c>
      <c r="G1797" s="205"/>
      <c r="H1797" s="199"/>
      <c r="I1797" s="216"/>
    </row>
    <row r="1798" spans="1:10">
      <c r="A1798" s="204"/>
      <c r="B1798" s="204"/>
      <c r="C1798" s="192"/>
      <c r="D1798" s="202"/>
      <c r="E1798" s="198"/>
      <c r="F1798" s="198"/>
      <c r="G1798" s="205"/>
      <c r="H1798" s="199"/>
      <c r="I1798" s="216"/>
    </row>
    <row r="1799" spans="1:10" s="140" customFormat="1">
      <c r="A1799" s="277">
        <v>19.399999999999999</v>
      </c>
      <c r="B1799" s="204" t="s">
        <v>1558</v>
      </c>
      <c r="C1799" s="193"/>
      <c r="D1799" s="150" t="s">
        <v>1565</v>
      </c>
      <c r="E1799" s="204"/>
      <c r="F1799" s="204" t="s">
        <v>817</v>
      </c>
      <c r="G1799" s="207"/>
      <c r="H1799" s="210"/>
      <c r="I1799" s="215"/>
      <c r="J1799" s="141"/>
    </row>
    <row r="1800" spans="1:10">
      <c r="A1800" s="278"/>
      <c r="B1800" s="204"/>
      <c r="C1800" s="198" t="s">
        <v>789</v>
      </c>
      <c r="D1800" s="202" t="s">
        <v>28</v>
      </c>
      <c r="E1800" s="198" t="s">
        <v>798</v>
      </c>
      <c r="F1800" s="198" t="s">
        <v>14</v>
      </c>
      <c r="G1800" s="205"/>
      <c r="H1800" s="199"/>
      <c r="I1800" s="216"/>
    </row>
    <row r="1801" spans="1:10">
      <c r="A1801" s="278"/>
      <c r="B1801" s="204"/>
      <c r="C1801" s="198" t="s">
        <v>803</v>
      </c>
      <c r="D1801" s="202" t="s">
        <v>896</v>
      </c>
      <c r="E1801" s="198" t="s">
        <v>798</v>
      </c>
      <c r="F1801" s="198" t="s">
        <v>248</v>
      </c>
      <c r="G1801" s="205"/>
      <c r="H1801" s="199"/>
      <c r="I1801" s="216"/>
    </row>
    <row r="1802" spans="1:10">
      <c r="A1802" s="278"/>
      <c r="B1802" s="204"/>
      <c r="C1802" s="203" t="s">
        <v>1545</v>
      </c>
      <c r="D1802" s="202" t="s">
        <v>1566</v>
      </c>
      <c r="E1802" s="198" t="s">
        <v>798</v>
      </c>
      <c r="F1802" s="198" t="s">
        <v>4</v>
      </c>
      <c r="G1802" s="205"/>
      <c r="H1802" s="199"/>
      <c r="I1802" s="216"/>
    </row>
    <row r="1803" spans="1:10">
      <c r="A1803" s="279"/>
      <c r="B1803" s="204"/>
      <c r="C1803" s="192" t="s">
        <v>445</v>
      </c>
      <c r="D1803" s="202" t="s">
        <v>446</v>
      </c>
      <c r="E1803" s="198" t="s">
        <v>798</v>
      </c>
      <c r="F1803" s="198" t="s">
        <v>15</v>
      </c>
      <c r="G1803" s="205"/>
      <c r="H1803" s="199"/>
      <c r="I1803" s="216"/>
    </row>
    <row r="1804" spans="1:10">
      <c r="A1804" s="204"/>
      <c r="B1804" s="204"/>
      <c r="C1804" s="192"/>
      <c r="D1804" s="202"/>
      <c r="E1804" s="198"/>
      <c r="F1804" s="198"/>
      <c r="G1804" s="205"/>
      <c r="H1804" s="199"/>
      <c r="I1804" s="216"/>
    </row>
    <row r="1805" spans="1:10">
      <c r="A1805" s="277">
        <v>19.5</v>
      </c>
      <c r="B1805" s="204" t="s">
        <v>1559</v>
      </c>
      <c r="C1805" s="193"/>
      <c r="D1805" s="150" t="s">
        <v>1567</v>
      </c>
      <c r="E1805" s="204"/>
      <c r="F1805" s="204" t="s">
        <v>4</v>
      </c>
      <c r="G1805" s="207"/>
      <c r="H1805" s="210"/>
      <c r="I1805" s="215"/>
    </row>
    <row r="1806" spans="1:10">
      <c r="A1806" s="278"/>
      <c r="B1806" s="204"/>
      <c r="C1806" s="198" t="s">
        <v>789</v>
      </c>
      <c r="D1806" s="202" t="s">
        <v>28</v>
      </c>
      <c r="E1806" s="198" t="s">
        <v>798</v>
      </c>
      <c r="F1806" s="198" t="s">
        <v>14</v>
      </c>
      <c r="G1806" s="205"/>
      <c r="H1806" s="199"/>
      <c r="I1806" s="216"/>
    </row>
    <row r="1807" spans="1:10">
      <c r="A1807" s="278"/>
      <c r="B1807" s="204"/>
      <c r="C1807" s="198" t="s">
        <v>803</v>
      </c>
      <c r="D1807" s="202" t="s">
        <v>896</v>
      </c>
      <c r="E1807" s="198" t="s">
        <v>798</v>
      </c>
      <c r="F1807" s="198" t="s">
        <v>248</v>
      </c>
      <c r="G1807" s="205"/>
      <c r="H1807" s="199"/>
      <c r="I1807" s="216"/>
    </row>
    <row r="1808" spans="1:10">
      <c r="A1808" s="278"/>
      <c r="B1808" s="204"/>
      <c r="C1808" s="203" t="s">
        <v>1538</v>
      </c>
      <c r="D1808" s="202" t="s">
        <v>1549</v>
      </c>
      <c r="E1808" s="198" t="s">
        <v>798</v>
      </c>
      <c r="F1808" s="198" t="s">
        <v>4</v>
      </c>
      <c r="G1808" s="205"/>
      <c r="H1808" s="199"/>
      <c r="I1808" s="216"/>
    </row>
    <row r="1809" spans="1:10">
      <c r="A1809" s="278"/>
      <c r="B1809" s="204"/>
      <c r="C1809" s="203" t="s">
        <v>1539</v>
      </c>
      <c r="D1809" s="202" t="s">
        <v>1550</v>
      </c>
      <c r="E1809" s="198" t="s">
        <v>798</v>
      </c>
      <c r="F1809" s="198" t="s">
        <v>4</v>
      </c>
      <c r="G1809" s="205"/>
      <c r="H1809" s="199"/>
      <c r="I1809" s="216"/>
    </row>
    <row r="1810" spans="1:10">
      <c r="A1810" s="278"/>
      <c r="B1810" s="204"/>
      <c r="C1810" s="203" t="s">
        <v>1540</v>
      </c>
      <c r="D1810" s="202" t="s">
        <v>1551</v>
      </c>
      <c r="E1810" s="198" t="s">
        <v>798</v>
      </c>
      <c r="F1810" s="198" t="s">
        <v>163</v>
      </c>
      <c r="G1810" s="205"/>
      <c r="H1810" s="199"/>
      <c r="I1810" s="216"/>
    </row>
    <row r="1811" spans="1:10">
      <c r="A1811" s="278"/>
      <c r="B1811" s="204"/>
      <c r="C1811" s="203" t="s">
        <v>1541</v>
      </c>
      <c r="D1811" s="202" t="s">
        <v>1552</v>
      </c>
      <c r="E1811" s="198" t="s">
        <v>798</v>
      </c>
      <c r="F1811" s="198" t="s">
        <v>163</v>
      </c>
      <c r="G1811" s="205"/>
      <c r="H1811" s="199"/>
      <c r="I1811" s="216"/>
    </row>
    <row r="1812" spans="1:10">
      <c r="A1812" s="278"/>
      <c r="B1812" s="204"/>
      <c r="C1812" s="203" t="s">
        <v>1542</v>
      </c>
      <c r="D1812" s="202" t="s">
        <v>1553</v>
      </c>
      <c r="E1812" s="198" t="s">
        <v>798</v>
      </c>
      <c r="F1812" s="198" t="s">
        <v>4</v>
      </c>
      <c r="G1812" s="205"/>
      <c r="H1812" s="199"/>
      <c r="I1812" s="216"/>
    </row>
    <row r="1813" spans="1:10">
      <c r="A1813" s="278"/>
      <c r="B1813" s="204"/>
      <c r="C1813" s="203" t="s">
        <v>692</v>
      </c>
      <c r="D1813" s="202" t="s">
        <v>110</v>
      </c>
      <c r="E1813" s="198" t="s">
        <v>798</v>
      </c>
      <c r="F1813" s="198" t="s">
        <v>163</v>
      </c>
      <c r="G1813" s="205"/>
      <c r="H1813" s="199"/>
      <c r="I1813" s="216"/>
    </row>
    <row r="1814" spans="1:10">
      <c r="A1814" s="278"/>
      <c r="B1814" s="204"/>
      <c r="C1814" s="203" t="s">
        <v>601</v>
      </c>
      <c r="D1814" s="202" t="s">
        <v>602</v>
      </c>
      <c r="E1814" s="198" t="s">
        <v>798</v>
      </c>
      <c r="F1814" s="198" t="s">
        <v>4</v>
      </c>
      <c r="G1814" s="205"/>
      <c r="H1814" s="199"/>
      <c r="I1814" s="216"/>
    </row>
    <row r="1815" spans="1:10">
      <c r="A1815" s="278"/>
      <c r="B1815" s="204"/>
      <c r="C1815" s="203" t="s">
        <v>595</v>
      </c>
      <c r="D1815" s="202" t="s">
        <v>596</v>
      </c>
      <c r="E1815" s="198" t="s">
        <v>798</v>
      </c>
      <c r="F1815" s="198" t="s">
        <v>4</v>
      </c>
      <c r="G1815" s="205"/>
      <c r="H1815" s="199"/>
      <c r="I1815" s="216"/>
    </row>
    <row r="1816" spans="1:10">
      <c r="A1816" s="278"/>
      <c r="B1816" s="204"/>
      <c r="C1816" s="203" t="s">
        <v>589</v>
      </c>
      <c r="D1816" s="202" t="s">
        <v>590</v>
      </c>
      <c r="E1816" s="198" t="s">
        <v>798</v>
      </c>
      <c r="F1816" s="198" t="s">
        <v>4</v>
      </c>
      <c r="G1816" s="205"/>
      <c r="H1816" s="199"/>
      <c r="I1816" s="216"/>
    </row>
    <row r="1817" spans="1:10">
      <c r="A1817" s="278"/>
      <c r="B1817" s="204"/>
      <c r="C1817" s="203" t="s">
        <v>364</v>
      </c>
      <c r="D1817" s="202" t="s">
        <v>31</v>
      </c>
      <c r="E1817" s="198" t="s">
        <v>798</v>
      </c>
      <c r="F1817" s="198" t="s">
        <v>4</v>
      </c>
      <c r="G1817" s="205"/>
      <c r="H1817" s="199"/>
      <c r="I1817" s="216"/>
    </row>
    <row r="1818" spans="1:10">
      <c r="A1818" s="278"/>
      <c r="B1818" s="204"/>
      <c r="C1818" s="192" t="s">
        <v>974</v>
      </c>
      <c r="D1818" s="202" t="s">
        <v>730</v>
      </c>
      <c r="E1818" s="198" t="s">
        <v>798</v>
      </c>
      <c r="F1818" s="198" t="s">
        <v>4</v>
      </c>
      <c r="G1818" s="205"/>
      <c r="H1818" s="199"/>
      <c r="I1818" s="216"/>
    </row>
    <row r="1819" spans="1:10">
      <c r="A1819" s="278"/>
      <c r="B1819" s="204"/>
      <c r="C1819" s="192" t="s">
        <v>975</v>
      </c>
      <c r="D1819" s="202" t="s">
        <v>731</v>
      </c>
      <c r="E1819" s="198" t="s">
        <v>798</v>
      </c>
      <c r="F1819" s="198" t="s">
        <v>4</v>
      </c>
      <c r="G1819" s="205"/>
      <c r="H1819" s="199"/>
      <c r="I1819" s="216"/>
    </row>
    <row r="1820" spans="1:10">
      <c r="A1820" s="279"/>
      <c r="B1820" s="204"/>
      <c r="C1820" s="192" t="s">
        <v>445</v>
      </c>
      <c r="D1820" s="202" t="s">
        <v>446</v>
      </c>
      <c r="E1820" s="198" t="s">
        <v>798</v>
      </c>
      <c r="F1820" s="198" t="s">
        <v>15</v>
      </c>
      <c r="G1820" s="205"/>
      <c r="H1820" s="199"/>
      <c r="I1820" s="216"/>
    </row>
    <row r="1821" spans="1:10">
      <c r="A1821" s="204"/>
      <c r="B1821" s="204"/>
      <c r="C1821" s="192"/>
      <c r="D1821" s="202"/>
      <c r="E1821" s="198"/>
      <c r="F1821" s="198"/>
      <c r="G1821" s="205"/>
      <c r="H1821" s="199"/>
      <c r="I1821" s="216"/>
    </row>
    <row r="1822" spans="1:10" s="140" customFormat="1">
      <c r="A1822" s="277">
        <v>19.600000000000001</v>
      </c>
      <c r="B1822" s="204" t="s">
        <v>1560</v>
      </c>
      <c r="C1822" s="193"/>
      <c r="D1822" s="150" t="s">
        <v>1568</v>
      </c>
      <c r="E1822" s="204"/>
      <c r="F1822" s="204" t="s">
        <v>4</v>
      </c>
      <c r="G1822" s="207"/>
      <c r="H1822" s="210"/>
      <c r="I1822" s="215"/>
      <c r="J1822" s="141"/>
    </row>
    <row r="1823" spans="1:10">
      <c r="A1823" s="278"/>
      <c r="B1823" s="204"/>
      <c r="C1823" s="198" t="s">
        <v>789</v>
      </c>
      <c r="D1823" s="202" t="s">
        <v>28</v>
      </c>
      <c r="E1823" s="198" t="s">
        <v>798</v>
      </c>
      <c r="F1823" s="198" t="s">
        <v>14</v>
      </c>
      <c r="G1823" s="205"/>
      <c r="H1823" s="199"/>
      <c r="I1823" s="216"/>
    </row>
    <row r="1824" spans="1:10">
      <c r="A1824" s="278"/>
      <c r="B1824" s="204"/>
      <c r="C1824" s="198" t="s">
        <v>803</v>
      </c>
      <c r="D1824" s="202" t="s">
        <v>896</v>
      </c>
      <c r="E1824" s="198" t="s">
        <v>798</v>
      </c>
      <c r="F1824" s="198" t="s">
        <v>248</v>
      </c>
      <c r="G1824" s="205"/>
      <c r="H1824" s="199"/>
      <c r="I1824" s="216"/>
    </row>
    <row r="1825" spans="1:10">
      <c r="A1825" s="278"/>
      <c r="B1825" s="204"/>
      <c r="C1825" s="203" t="s">
        <v>1546</v>
      </c>
      <c r="D1825" s="202" t="s">
        <v>1569</v>
      </c>
      <c r="E1825" s="198" t="s">
        <v>798</v>
      </c>
      <c r="F1825" s="198" t="s">
        <v>4</v>
      </c>
      <c r="G1825" s="205"/>
      <c r="H1825" s="199"/>
      <c r="I1825" s="216"/>
    </row>
    <row r="1826" spans="1:10">
      <c r="A1826" s="279"/>
      <c r="B1826" s="204"/>
      <c r="C1826" s="192" t="s">
        <v>445</v>
      </c>
      <c r="D1826" s="202" t="s">
        <v>446</v>
      </c>
      <c r="E1826" s="198" t="s">
        <v>798</v>
      </c>
      <c r="F1826" s="198" t="s">
        <v>15</v>
      </c>
      <c r="G1826" s="205"/>
      <c r="H1826" s="199"/>
      <c r="I1826" s="216"/>
    </row>
    <row r="1827" spans="1:10">
      <c r="A1827" s="204"/>
      <c r="B1827" s="204"/>
      <c r="C1827" s="192"/>
      <c r="D1827" s="202"/>
      <c r="E1827" s="198"/>
      <c r="F1827" s="198"/>
      <c r="G1827" s="205"/>
      <c r="H1827" s="199"/>
      <c r="I1827" s="216"/>
    </row>
    <row r="1828" spans="1:10" s="140" customFormat="1">
      <c r="A1828" s="277">
        <v>19.7</v>
      </c>
      <c r="B1828" s="204" t="s">
        <v>1561</v>
      </c>
      <c r="C1828" s="193"/>
      <c r="D1828" s="150" t="s">
        <v>1570</v>
      </c>
      <c r="E1828" s="204"/>
      <c r="F1828" s="204" t="s">
        <v>4</v>
      </c>
      <c r="G1828" s="207"/>
      <c r="H1828" s="210"/>
      <c r="I1828" s="215"/>
      <c r="J1828" s="141"/>
    </row>
    <row r="1829" spans="1:10">
      <c r="A1829" s="278"/>
      <c r="B1829" s="204"/>
      <c r="C1829" s="198" t="s">
        <v>789</v>
      </c>
      <c r="D1829" s="202" t="s">
        <v>28</v>
      </c>
      <c r="E1829" s="198" t="s">
        <v>798</v>
      </c>
      <c r="F1829" s="198" t="s">
        <v>14</v>
      </c>
      <c r="G1829" s="205"/>
      <c r="H1829" s="199"/>
      <c r="I1829" s="216"/>
    </row>
    <row r="1830" spans="1:10">
      <c r="A1830" s="278"/>
      <c r="B1830" s="204"/>
      <c r="C1830" s="198" t="s">
        <v>803</v>
      </c>
      <c r="D1830" s="202" t="s">
        <v>896</v>
      </c>
      <c r="E1830" s="198" t="s">
        <v>798</v>
      </c>
      <c r="F1830" s="198" t="s">
        <v>248</v>
      </c>
      <c r="G1830" s="205"/>
      <c r="H1830" s="199"/>
      <c r="I1830" s="216"/>
    </row>
    <row r="1831" spans="1:10">
      <c r="A1831" s="278"/>
      <c r="B1831" s="204"/>
      <c r="C1831" s="203" t="s">
        <v>1547</v>
      </c>
      <c r="D1831" s="202" t="s">
        <v>1571</v>
      </c>
      <c r="E1831" s="198" t="s">
        <v>798</v>
      </c>
      <c r="F1831" s="198" t="s">
        <v>4</v>
      </c>
      <c r="G1831" s="205"/>
      <c r="H1831" s="199"/>
      <c r="I1831" s="216"/>
    </row>
    <row r="1832" spans="1:10">
      <c r="A1832" s="279"/>
      <c r="B1832" s="204"/>
      <c r="C1832" s="192" t="s">
        <v>445</v>
      </c>
      <c r="D1832" s="202" t="s">
        <v>446</v>
      </c>
      <c r="E1832" s="198" t="s">
        <v>798</v>
      </c>
      <c r="F1832" s="198" t="s">
        <v>15</v>
      </c>
      <c r="G1832" s="205"/>
      <c r="H1832" s="199"/>
      <c r="I1832" s="216"/>
    </row>
    <row r="1833" spans="1:10">
      <c r="A1833" s="204"/>
      <c r="B1833" s="204"/>
      <c r="C1833" s="192"/>
      <c r="D1833" s="202"/>
      <c r="E1833" s="198"/>
      <c r="F1833" s="198"/>
      <c r="G1833" s="205"/>
      <c r="H1833" s="199"/>
      <c r="I1833" s="216"/>
    </row>
    <row r="1834" spans="1:10">
      <c r="A1834" s="277">
        <v>19.8</v>
      </c>
      <c r="B1834" s="204" t="s">
        <v>1562</v>
      </c>
      <c r="C1834" s="193"/>
      <c r="D1834" s="150" t="s">
        <v>1572</v>
      </c>
      <c r="E1834" s="204"/>
      <c r="F1834" s="204" t="s">
        <v>4</v>
      </c>
      <c r="G1834" s="205"/>
      <c r="H1834" s="199"/>
      <c r="I1834" s="215"/>
    </row>
    <row r="1835" spans="1:10">
      <c r="A1835" s="278"/>
      <c r="B1835" s="204"/>
      <c r="C1835" s="198" t="s">
        <v>789</v>
      </c>
      <c r="D1835" s="202" t="s">
        <v>28</v>
      </c>
      <c r="E1835" s="198" t="s">
        <v>798</v>
      </c>
      <c r="F1835" s="198" t="s">
        <v>14</v>
      </c>
      <c r="G1835" s="205"/>
      <c r="H1835" s="199"/>
      <c r="I1835" s="216"/>
    </row>
    <row r="1836" spans="1:10">
      <c r="A1836" s="278"/>
      <c r="B1836" s="204"/>
      <c r="C1836" s="198" t="s">
        <v>803</v>
      </c>
      <c r="D1836" s="202" t="s">
        <v>896</v>
      </c>
      <c r="E1836" s="198" t="s">
        <v>798</v>
      </c>
      <c r="F1836" s="198" t="s">
        <v>248</v>
      </c>
      <c r="G1836" s="205"/>
      <c r="H1836" s="199"/>
      <c r="I1836" s="216"/>
    </row>
    <row r="1837" spans="1:10">
      <c r="A1837" s="278"/>
      <c r="B1837" s="204"/>
      <c r="C1837" s="203" t="s">
        <v>1548</v>
      </c>
      <c r="D1837" s="202" t="s">
        <v>1573</v>
      </c>
      <c r="E1837" s="198" t="s">
        <v>798</v>
      </c>
      <c r="F1837" s="198" t="s">
        <v>4</v>
      </c>
      <c r="G1837" s="205"/>
      <c r="H1837" s="199"/>
      <c r="I1837" s="216"/>
    </row>
    <row r="1838" spans="1:10">
      <c r="A1838" s="279"/>
      <c r="B1838" s="204"/>
      <c r="C1838" s="192" t="s">
        <v>445</v>
      </c>
      <c r="D1838" s="202" t="s">
        <v>446</v>
      </c>
      <c r="E1838" s="198" t="s">
        <v>798</v>
      </c>
      <c r="F1838" s="198" t="s">
        <v>15</v>
      </c>
      <c r="G1838" s="205"/>
      <c r="H1838" s="199"/>
      <c r="I1838" s="216"/>
    </row>
    <row r="1839" spans="1:10">
      <c r="A1839" s="204"/>
      <c r="B1839" s="204"/>
      <c r="C1839" s="193"/>
      <c r="D1839" s="202"/>
      <c r="E1839" s="198"/>
      <c r="F1839" s="198"/>
      <c r="G1839" s="205"/>
      <c r="H1839" s="199"/>
      <c r="I1839" s="216"/>
    </row>
    <row r="1840" spans="1:10" s="140" customFormat="1">
      <c r="A1840" s="277">
        <v>19.899999999999999</v>
      </c>
      <c r="B1840" s="204" t="s">
        <v>1663</v>
      </c>
      <c r="C1840" s="193"/>
      <c r="D1840" s="150" t="s">
        <v>1574</v>
      </c>
      <c r="E1840" s="204"/>
      <c r="F1840" s="204" t="s">
        <v>163</v>
      </c>
      <c r="G1840" s="207"/>
      <c r="H1840" s="210"/>
      <c r="I1840" s="215"/>
      <c r="J1840" s="141"/>
    </row>
    <row r="1841" spans="1:10">
      <c r="A1841" s="278"/>
      <c r="B1841" s="204"/>
      <c r="C1841" s="198" t="s">
        <v>789</v>
      </c>
      <c r="D1841" s="202" t="s">
        <v>28</v>
      </c>
      <c r="E1841" s="198" t="s">
        <v>798</v>
      </c>
      <c r="F1841" s="198" t="s">
        <v>14</v>
      </c>
      <c r="G1841" s="205"/>
      <c r="H1841" s="199"/>
      <c r="I1841" s="216"/>
    </row>
    <row r="1842" spans="1:10">
      <c r="A1842" s="278"/>
      <c r="B1842" s="204"/>
      <c r="C1842" s="198" t="s">
        <v>803</v>
      </c>
      <c r="D1842" s="202" t="s">
        <v>896</v>
      </c>
      <c r="E1842" s="198" t="s">
        <v>798</v>
      </c>
      <c r="F1842" s="198" t="s">
        <v>248</v>
      </c>
      <c r="G1842" s="205"/>
      <c r="H1842" s="199"/>
      <c r="I1842" s="216"/>
    </row>
    <row r="1843" spans="1:10">
      <c r="A1843" s="278"/>
      <c r="B1843" s="204"/>
      <c r="C1843" s="203" t="s">
        <v>1540</v>
      </c>
      <c r="D1843" s="202" t="s">
        <v>1551</v>
      </c>
      <c r="E1843" s="198" t="s">
        <v>798</v>
      </c>
      <c r="F1843" s="198" t="s">
        <v>163</v>
      </c>
      <c r="G1843" s="205"/>
      <c r="H1843" s="199"/>
      <c r="I1843" s="216"/>
    </row>
    <row r="1844" spans="1:10">
      <c r="A1844" s="278"/>
      <c r="B1844" s="204"/>
      <c r="C1844" s="203" t="s">
        <v>1541</v>
      </c>
      <c r="D1844" s="202" t="s">
        <v>1552</v>
      </c>
      <c r="E1844" s="198" t="s">
        <v>798</v>
      </c>
      <c r="F1844" s="198" t="s">
        <v>163</v>
      </c>
      <c r="G1844" s="205"/>
      <c r="H1844" s="199"/>
      <c r="I1844" s="216"/>
    </row>
    <row r="1845" spans="1:10">
      <c r="A1845" s="279"/>
      <c r="B1845" s="204"/>
      <c r="C1845" s="192" t="s">
        <v>445</v>
      </c>
      <c r="D1845" s="202" t="s">
        <v>446</v>
      </c>
      <c r="E1845" s="198" t="s">
        <v>798</v>
      </c>
      <c r="F1845" s="198" t="s">
        <v>15</v>
      </c>
      <c r="G1845" s="205"/>
      <c r="H1845" s="199"/>
      <c r="I1845" s="216"/>
    </row>
    <row r="1846" spans="1:10">
      <c r="A1846" s="204"/>
      <c r="B1846" s="204"/>
      <c r="C1846" s="198"/>
      <c r="D1846" s="202"/>
      <c r="E1846" s="198"/>
      <c r="F1846" s="198"/>
      <c r="G1846" s="205"/>
      <c r="H1846" s="199"/>
      <c r="I1846" s="216"/>
    </row>
    <row r="1847" spans="1:10">
      <c r="A1847" s="204">
        <v>20</v>
      </c>
      <c r="B1847" s="204" t="s">
        <v>1198</v>
      </c>
      <c r="C1847" s="198"/>
      <c r="D1847" s="217" t="s">
        <v>129</v>
      </c>
      <c r="E1847" s="198"/>
      <c r="F1847" s="198"/>
      <c r="G1847" s="205"/>
      <c r="H1847" s="199"/>
      <c r="I1847" s="216"/>
    </row>
    <row r="1848" spans="1:10">
      <c r="A1848" s="204"/>
      <c r="B1848" s="204"/>
      <c r="C1848" s="198"/>
      <c r="D1848" s="202"/>
      <c r="E1848" s="198"/>
      <c r="F1848" s="198"/>
      <c r="G1848" s="205"/>
      <c r="H1848" s="199"/>
      <c r="I1848" s="216"/>
    </row>
    <row r="1849" spans="1:10" ht="12.75" customHeight="1">
      <c r="A1849" s="284">
        <v>20.100000000000001</v>
      </c>
      <c r="B1849" s="204" t="s">
        <v>1193</v>
      </c>
      <c r="C1849" s="198"/>
      <c r="D1849" s="150" t="s">
        <v>1026</v>
      </c>
      <c r="E1849" s="198"/>
      <c r="F1849" s="204" t="s">
        <v>831</v>
      </c>
      <c r="G1849" s="205"/>
      <c r="H1849" s="199"/>
      <c r="I1849" s="215"/>
    </row>
    <row r="1850" spans="1:10">
      <c r="A1850" s="285"/>
      <c r="B1850" s="204"/>
      <c r="C1850" s="192" t="s">
        <v>780</v>
      </c>
      <c r="D1850" s="202" t="s">
        <v>13</v>
      </c>
      <c r="E1850" s="198" t="s">
        <v>798</v>
      </c>
      <c r="F1850" s="198" t="s">
        <v>14</v>
      </c>
      <c r="G1850" s="205"/>
      <c r="H1850" s="199"/>
      <c r="I1850" s="216"/>
      <c r="J1850" s="131"/>
    </row>
    <row r="1851" spans="1:10">
      <c r="A1851" s="285"/>
      <c r="B1851" s="204"/>
      <c r="C1851" s="198" t="s">
        <v>803</v>
      </c>
      <c r="D1851" s="202" t="s">
        <v>896</v>
      </c>
      <c r="E1851" s="198" t="s">
        <v>798</v>
      </c>
      <c r="F1851" s="198" t="s">
        <v>248</v>
      </c>
      <c r="G1851" s="195"/>
      <c r="H1851" s="209"/>
      <c r="I1851" s="216"/>
      <c r="J1851" s="131"/>
    </row>
    <row r="1852" spans="1:10">
      <c r="A1852" s="285"/>
      <c r="B1852" s="204"/>
      <c r="C1852" s="192" t="s">
        <v>459</v>
      </c>
      <c r="D1852" s="202" t="s">
        <v>180</v>
      </c>
      <c r="E1852" s="198" t="s">
        <v>798</v>
      </c>
      <c r="F1852" s="198" t="s">
        <v>8</v>
      </c>
      <c r="G1852" s="205"/>
      <c r="H1852" s="199"/>
      <c r="I1852" s="216"/>
      <c r="J1852" s="131"/>
    </row>
    <row r="1853" spans="1:10">
      <c r="A1853" s="285"/>
      <c r="B1853" s="204"/>
      <c r="C1853" s="192" t="s">
        <v>435</v>
      </c>
      <c r="D1853" s="202" t="s">
        <v>436</v>
      </c>
      <c r="E1853" s="198" t="s">
        <v>797</v>
      </c>
      <c r="F1853" s="198" t="s">
        <v>124</v>
      </c>
      <c r="G1853" s="205"/>
      <c r="H1853" s="199"/>
      <c r="I1853" s="216"/>
      <c r="J1853" s="131"/>
    </row>
    <row r="1854" spans="1:10">
      <c r="A1854" s="286"/>
      <c r="B1854" s="204"/>
      <c r="C1854" s="198" t="s">
        <v>445</v>
      </c>
      <c r="D1854" s="202" t="s">
        <v>446</v>
      </c>
      <c r="E1854" s="198" t="s">
        <v>798</v>
      </c>
      <c r="F1854" s="198" t="s">
        <v>15</v>
      </c>
      <c r="G1854" s="205"/>
      <c r="H1854" s="209"/>
      <c r="I1854" s="216"/>
      <c r="J1854" s="131"/>
    </row>
    <row r="1855" spans="1:10">
      <c r="A1855" s="204"/>
      <c r="B1855" s="204"/>
      <c r="C1855" s="198"/>
      <c r="D1855" s="202"/>
      <c r="E1855" s="198"/>
      <c r="F1855" s="198"/>
      <c r="G1855" s="205"/>
      <c r="H1855" s="199"/>
      <c r="I1855" s="216"/>
      <c r="J1855" s="131"/>
    </row>
    <row r="1856" spans="1:10">
      <c r="A1856" s="277">
        <v>20.2</v>
      </c>
      <c r="B1856" s="204" t="s">
        <v>1194</v>
      </c>
      <c r="C1856" s="226"/>
      <c r="D1856" s="150" t="s">
        <v>1028</v>
      </c>
      <c r="E1856" s="198"/>
      <c r="F1856" s="198" t="s">
        <v>3</v>
      </c>
      <c r="G1856" s="205"/>
      <c r="H1856" s="199"/>
      <c r="I1856" s="215"/>
      <c r="J1856" s="131"/>
    </row>
    <row r="1857" spans="1:10">
      <c r="A1857" s="278"/>
      <c r="B1857" s="204"/>
      <c r="C1857" s="192" t="s">
        <v>780</v>
      </c>
      <c r="D1857" s="202" t="s">
        <v>13</v>
      </c>
      <c r="E1857" s="198" t="s">
        <v>798</v>
      </c>
      <c r="F1857" s="198" t="s">
        <v>14</v>
      </c>
      <c r="G1857" s="205"/>
      <c r="H1857" s="199"/>
      <c r="I1857" s="216"/>
      <c r="J1857" s="131"/>
    </row>
    <row r="1858" spans="1:10">
      <c r="A1858" s="278"/>
      <c r="B1858" s="204"/>
      <c r="C1858" s="198" t="s">
        <v>803</v>
      </c>
      <c r="D1858" s="202" t="s">
        <v>896</v>
      </c>
      <c r="E1858" s="198" t="s">
        <v>798</v>
      </c>
      <c r="F1858" s="198" t="s">
        <v>248</v>
      </c>
      <c r="G1858" s="195"/>
      <c r="H1858" s="209"/>
      <c r="I1858" s="216"/>
      <c r="J1858" s="131"/>
    </row>
    <row r="1859" spans="1:10">
      <c r="A1859" s="278"/>
      <c r="B1859" s="204"/>
      <c r="C1859" s="192" t="s">
        <v>459</v>
      </c>
      <c r="D1859" s="202" t="s">
        <v>180</v>
      </c>
      <c r="E1859" s="198" t="s">
        <v>798</v>
      </c>
      <c r="F1859" s="198" t="s">
        <v>8</v>
      </c>
      <c r="G1859" s="205"/>
      <c r="H1859" s="199"/>
      <c r="I1859" s="216"/>
      <c r="J1859" s="131"/>
    </row>
    <row r="1860" spans="1:10">
      <c r="A1860" s="278"/>
      <c r="B1860" s="204"/>
      <c r="C1860" s="192" t="s">
        <v>310</v>
      </c>
      <c r="D1860" s="202" t="s">
        <v>207</v>
      </c>
      <c r="E1860" s="198" t="s">
        <v>798</v>
      </c>
      <c r="F1860" s="198" t="s">
        <v>7</v>
      </c>
      <c r="G1860" s="205"/>
      <c r="H1860" s="199"/>
      <c r="I1860" s="216"/>
      <c r="J1860" s="131"/>
    </row>
    <row r="1861" spans="1:10">
      <c r="A1861" s="278"/>
      <c r="B1861" s="204"/>
      <c r="C1861" s="192" t="s">
        <v>435</v>
      </c>
      <c r="D1861" s="202" t="s">
        <v>436</v>
      </c>
      <c r="E1861" s="198" t="s">
        <v>797</v>
      </c>
      <c r="F1861" s="198" t="s">
        <v>124</v>
      </c>
      <c r="G1861" s="205"/>
      <c r="H1861" s="199"/>
      <c r="I1861" s="216"/>
      <c r="J1861" s="131"/>
    </row>
    <row r="1862" spans="1:10">
      <c r="A1862" s="279"/>
      <c r="B1862" s="204"/>
      <c r="C1862" s="198" t="s">
        <v>445</v>
      </c>
      <c r="D1862" s="202" t="s">
        <v>446</v>
      </c>
      <c r="E1862" s="198" t="s">
        <v>798</v>
      </c>
      <c r="F1862" s="198" t="s">
        <v>15</v>
      </c>
      <c r="G1862" s="205"/>
      <c r="H1862" s="209"/>
      <c r="I1862" s="216"/>
      <c r="J1862" s="131"/>
    </row>
    <row r="1863" spans="1:10">
      <c r="A1863" s="204"/>
      <c r="B1863" s="204"/>
      <c r="C1863" s="198"/>
      <c r="D1863" s="202"/>
      <c r="E1863" s="198"/>
      <c r="F1863" s="198"/>
      <c r="G1863" s="205"/>
      <c r="H1863" s="199"/>
      <c r="I1863" s="216"/>
      <c r="J1863" s="131"/>
    </row>
    <row r="1864" spans="1:10" ht="24">
      <c r="A1864" s="277">
        <v>20.3</v>
      </c>
      <c r="B1864" s="204" t="s">
        <v>1195</v>
      </c>
      <c r="C1864" s="198"/>
      <c r="D1864" s="150" t="s">
        <v>1029</v>
      </c>
      <c r="E1864" s="204"/>
      <c r="F1864" s="204" t="s">
        <v>163</v>
      </c>
      <c r="G1864" s="205"/>
      <c r="H1864" s="199"/>
      <c r="I1864" s="215"/>
      <c r="J1864" s="131"/>
    </row>
    <row r="1865" spans="1:10">
      <c r="A1865" s="278"/>
      <c r="B1865" s="204"/>
      <c r="C1865" s="192" t="s">
        <v>780</v>
      </c>
      <c r="D1865" s="202" t="s">
        <v>13</v>
      </c>
      <c r="E1865" s="198" t="s">
        <v>798</v>
      </c>
      <c r="F1865" s="198" t="s">
        <v>14</v>
      </c>
      <c r="G1865" s="205"/>
      <c r="H1865" s="199"/>
      <c r="I1865" s="216"/>
      <c r="J1865" s="131"/>
    </row>
    <row r="1866" spans="1:10">
      <c r="A1866" s="278"/>
      <c r="B1866" s="204"/>
      <c r="C1866" s="198" t="s">
        <v>803</v>
      </c>
      <c r="D1866" s="202" t="s">
        <v>896</v>
      </c>
      <c r="E1866" s="198" t="s">
        <v>798</v>
      </c>
      <c r="F1866" s="198" t="s">
        <v>248</v>
      </c>
      <c r="G1866" s="195"/>
      <c r="H1866" s="209"/>
      <c r="I1866" s="216"/>
      <c r="J1866" s="131"/>
    </row>
    <row r="1867" spans="1:10">
      <c r="A1867" s="278"/>
      <c r="B1867" s="204"/>
      <c r="C1867" s="192" t="s">
        <v>459</v>
      </c>
      <c r="D1867" s="202" t="s">
        <v>180</v>
      </c>
      <c r="E1867" s="198" t="s">
        <v>798</v>
      </c>
      <c r="F1867" s="198" t="s">
        <v>8</v>
      </c>
      <c r="G1867" s="205"/>
      <c r="H1867" s="199"/>
      <c r="I1867" s="216"/>
      <c r="J1867" s="131"/>
    </row>
    <row r="1868" spans="1:10">
      <c r="A1868" s="278"/>
      <c r="B1868" s="204"/>
      <c r="C1868" s="192" t="s">
        <v>316</v>
      </c>
      <c r="D1868" s="202" t="s">
        <v>317</v>
      </c>
      <c r="E1868" s="198" t="s">
        <v>798</v>
      </c>
      <c r="F1868" s="198" t="s">
        <v>7</v>
      </c>
      <c r="G1868" s="205"/>
      <c r="H1868" s="199"/>
      <c r="I1868" s="216"/>
      <c r="J1868" s="131"/>
    </row>
    <row r="1869" spans="1:10">
      <c r="A1869" s="279"/>
      <c r="B1869" s="204"/>
      <c r="C1869" s="198" t="s">
        <v>445</v>
      </c>
      <c r="D1869" s="202" t="s">
        <v>446</v>
      </c>
      <c r="E1869" s="198" t="s">
        <v>798</v>
      </c>
      <c r="F1869" s="198" t="s">
        <v>15</v>
      </c>
      <c r="G1869" s="205"/>
      <c r="H1869" s="209"/>
      <c r="I1869" s="216"/>
      <c r="J1869" s="131"/>
    </row>
    <row r="1870" spans="1:10">
      <c r="A1870" s="204"/>
      <c r="B1870" s="204"/>
      <c r="C1870" s="192"/>
      <c r="D1870" s="202"/>
      <c r="E1870" s="198"/>
      <c r="F1870" s="198"/>
      <c r="G1870" s="205"/>
      <c r="H1870" s="199"/>
      <c r="I1870" s="202"/>
      <c r="J1870" s="131"/>
    </row>
    <row r="1871" spans="1:10">
      <c r="A1871" s="277">
        <v>20.399999999999999</v>
      </c>
      <c r="B1871" s="204" t="s">
        <v>1196</v>
      </c>
      <c r="C1871" s="192"/>
      <c r="D1871" s="150" t="s">
        <v>1411</v>
      </c>
      <c r="E1871" s="198"/>
      <c r="F1871" s="204" t="s">
        <v>3</v>
      </c>
      <c r="G1871" s="205"/>
      <c r="H1871" s="199"/>
      <c r="I1871" s="215"/>
      <c r="J1871" s="131"/>
    </row>
    <row r="1872" spans="1:10">
      <c r="A1872" s="278"/>
      <c r="B1872" s="204"/>
      <c r="C1872" s="192" t="s">
        <v>780</v>
      </c>
      <c r="D1872" s="202" t="s">
        <v>13</v>
      </c>
      <c r="E1872" s="198" t="s">
        <v>798</v>
      </c>
      <c r="F1872" s="198" t="s">
        <v>14</v>
      </c>
      <c r="G1872" s="205"/>
      <c r="H1872" s="199"/>
      <c r="I1872" s="216"/>
      <c r="J1872" s="131"/>
    </row>
    <row r="1873" spans="1:10">
      <c r="A1873" s="278"/>
      <c r="B1873" s="204"/>
      <c r="C1873" s="192" t="s">
        <v>803</v>
      </c>
      <c r="D1873" s="202" t="s">
        <v>896</v>
      </c>
      <c r="E1873" s="198" t="s">
        <v>798</v>
      </c>
      <c r="F1873" s="198" t="s">
        <v>248</v>
      </c>
      <c r="G1873" s="195"/>
      <c r="H1873" s="209"/>
      <c r="I1873" s="216"/>
      <c r="J1873" s="131"/>
    </row>
    <row r="1874" spans="1:10">
      <c r="A1874" s="278"/>
      <c r="B1874" s="204"/>
      <c r="C1874" s="192" t="s">
        <v>435</v>
      </c>
      <c r="D1874" s="202" t="s">
        <v>436</v>
      </c>
      <c r="E1874" s="198" t="s">
        <v>797</v>
      </c>
      <c r="F1874" s="198" t="s">
        <v>124</v>
      </c>
      <c r="G1874" s="205"/>
      <c r="H1874" s="199"/>
      <c r="I1874" s="216"/>
      <c r="J1874" s="131"/>
    </row>
    <row r="1875" spans="1:10">
      <c r="A1875" s="278"/>
      <c r="B1875" s="204"/>
      <c r="C1875" s="192" t="s">
        <v>459</v>
      </c>
      <c r="D1875" s="202" t="s">
        <v>180</v>
      </c>
      <c r="E1875" s="198" t="s">
        <v>798</v>
      </c>
      <c r="F1875" s="198" t="s">
        <v>8</v>
      </c>
      <c r="G1875" s="205"/>
      <c r="H1875" s="199"/>
      <c r="I1875" s="216"/>
      <c r="J1875" s="131"/>
    </row>
    <row r="1876" spans="1:10">
      <c r="A1876" s="278"/>
      <c r="B1876" s="204"/>
      <c r="C1876" s="192" t="s">
        <v>316</v>
      </c>
      <c r="D1876" s="202" t="s">
        <v>317</v>
      </c>
      <c r="E1876" s="198" t="s">
        <v>798</v>
      </c>
      <c r="F1876" s="198" t="s">
        <v>7</v>
      </c>
      <c r="G1876" s="205"/>
      <c r="H1876" s="199"/>
      <c r="I1876" s="216"/>
      <c r="J1876" s="131"/>
    </row>
    <row r="1877" spans="1:10">
      <c r="A1877" s="279"/>
      <c r="B1877" s="204"/>
      <c r="C1877" s="192" t="s">
        <v>445</v>
      </c>
      <c r="D1877" s="202" t="s">
        <v>446</v>
      </c>
      <c r="E1877" s="198" t="s">
        <v>798</v>
      </c>
      <c r="F1877" s="198" t="s">
        <v>15</v>
      </c>
      <c r="G1877" s="205"/>
      <c r="H1877" s="209"/>
      <c r="I1877" s="216"/>
      <c r="J1877" s="131"/>
    </row>
    <row r="1878" spans="1:10">
      <c r="A1878" s="204"/>
      <c r="B1878" s="204"/>
      <c r="C1878" s="192"/>
      <c r="D1878" s="202"/>
      <c r="E1878" s="198"/>
      <c r="F1878" s="198"/>
      <c r="G1878" s="205"/>
      <c r="H1878" s="199"/>
      <c r="I1878" s="216"/>
      <c r="J1878" s="131"/>
    </row>
    <row r="1879" spans="1:10" ht="24">
      <c r="A1879" s="277">
        <v>20.5</v>
      </c>
      <c r="B1879" s="204" t="s">
        <v>1197</v>
      </c>
      <c r="C1879" s="192"/>
      <c r="D1879" s="150" t="s">
        <v>1030</v>
      </c>
      <c r="E1879" s="204"/>
      <c r="F1879" s="204" t="s">
        <v>3</v>
      </c>
      <c r="G1879" s="205"/>
      <c r="H1879" s="199"/>
      <c r="I1879" s="215"/>
      <c r="J1879" s="131"/>
    </row>
    <row r="1880" spans="1:10">
      <c r="A1880" s="278"/>
      <c r="B1880" s="204"/>
      <c r="C1880" s="192" t="s">
        <v>780</v>
      </c>
      <c r="D1880" s="202" t="s">
        <v>13</v>
      </c>
      <c r="E1880" s="198" t="s">
        <v>798</v>
      </c>
      <c r="F1880" s="198" t="s">
        <v>14</v>
      </c>
      <c r="G1880" s="205"/>
      <c r="H1880" s="199"/>
      <c r="I1880" s="216"/>
      <c r="J1880" s="131"/>
    </row>
    <row r="1881" spans="1:10">
      <c r="A1881" s="278"/>
      <c r="B1881" s="204"/>
      <c r="C1881" s="192" t="s">
        <v>783</v>
      </c>
      <c r="D1881" s="202" t="s">
        <v>1669</v>
      </c>
      <c r="E1881" s="198" t="s">
        <v>797</v>
      </c>
      <c r="F1881" s="198" t="s">
        <v>1380</v>
      </c>
      <c r="G1881" s="205"/>
      <c r="H1881" s="199"/>
      <c r="I1881" s="216"/>
      <c r="J1881" s="131"/>
    </row>
    <row r="1882" spans="1:10">
      <c r="A1882" s="278"/>
      <c r="B1882" s="204"/>
      <c r="C1882" s="192" t="s">
        <v>803</v>
      </c>
      <c r="D1882" s="202" t="s">
        <v>896</v>
      </c>
      <c r="E1882" s="198" t="s">
        <v>798</v>
      </c>
      <c r="F1882" s="198" t="s">
        <v>248</v>
      </c>
      <c r="G1882" s="195"/>
      <c r="H1882" s="209"/>
      <c r="I1882" s="216"/>
      <c r="J1882" s="131"/>
    </row>
    <row r="1883" spans="1:10">
      <c r="A1883" s="278"/>
      <c r="B1883" s="204"/>
      <c r="C1883" s="192" t="s">
        <v>459</v>
      </c>
      <c r="D1883" s="202" t="s">
        <v>180</v>
      </c>
      <c r="E1883" s="198" t="s">
        <v>798</v>
      </c>
      <c r="F1883" s="198" t="s">
        <v>8</v>
      </c>
      <c r="G1883" s="205"/>
      <c r="H1883" s="199"/>
      <c r="I1883" s="216"/>
      <c r="J1883" s="131"/>
    </row>
    <row r="1884" spans="1:10">
      <c r="A1884" s="278"/>
      <c r="B1884" s="204"/>
      <c r="C1884" s="192" t="s">
        <v>431</v>
      </c>
      <c r="D1884" s="202" t="s">
        <v>432</v>
      </c>
      <c r="E1884" s="198" t="s">
        <v>797</v>
      </c>
      <c r="F1884" s="198" t="s">
        <v>124</v>
      </c>
      <c r="G1884" s="205"/>
      <c r="H1884" s="199"/>
      <c r="I1884" s="216"/>
      <c r="J1884" s="131"/>
    </row>
    <row r="1885" spans="1:10">
      <c r="A1885" s="278"/>
      <c r="B1885" s="204"/>
      <c r="C1885" s="192" t="s">
        <v>310</v>
      </c>
      <c r="D1885" s="202" t="s">
        <v>207</v>
      </c>
      <c r="E1885" s="198" t="s">
        <v>798</v>
      </c>
      <c r="F1885" s="198" t="s">
        <v>7</v>
      </c>
      <c r="G1885" s="205"/>
      <c r="H1885" s="199"/>
      <c r="I1885" s="216"/>
      <c r="J1885" s="131"/>
    </row>
    <row r="1886" spans="1:10">
      <c r="A1886" s="278"/>
      <c r="B1886" s="204"/>
      <c r="C1886" s="192" t="s">
        <v>447</v>
      </c>
      <c r="D1886" s="202" t="s">
        <v>205</v>
      </c>
      <c r="E1886" s="198" t="s">
        <v>798</v>
      </c>
      <c r="F1886" s="198" t="s">
        <v>124</v>
      </c>
      <c r="G1886" s="205"/>
      <c r="H1886" s="199"/>
      <c r="I1886" s="216"/>
      <c r="J1886" s="131"/>
    </row>
    <row r="1887" spans="1:10" ht="24">
      <c r="A1887" s="278"/>
      <c r="B1887" s="204"/>
      <c r="C1887" s="192" t="s">
        <v>443</v>
      </c>
      <c r="D1887" s="202" t="s">
        <v>1373</v>
      </c>
      <c r="E1887" s="198" t="s">
        <v>797</v>
      </c>
      <c r="F1887" s="198" t="s">
        <v>444</v>
      </c>
      <c r="G1887" s="205"/>
      <c r="H1887" s="199"/>
      <c r="I1887" s="216"/>
      <c r="J1887" s="131"/>
    </row>
    <row r="1888" spans="1:10">
      <c r="A1888" s="279"/>
      <c r="B1888" s="204"/>
      <c r="C1888" s="192" t="s">
        <v>445</v>
      </c>
      <c r="D1888" s="202" t="s">
        <v>446</v>
      </c>
      <c r="E1888" s="198" t="s">
        <v>798</v>
      </c>
      <c r="F1888" s="198" t="s">
        <v>15</v>
      </c>
      <c r="G1888" s="205"/>
      <c r="H1888" s="209"/>
      <c r="I1888" s="216"/>
      <c r="J1888" s="131"/>
    </row>
    <row r="1889" spans="1:10">
      <c r="A1889" s="204"/>
      <c r="B1889" s="204"/>
      <c r="C1889" s="192"/>
      <c r="D1889" s="202"/>
      <c r="E1889" s="198"/>
      <c r="F1889" s="198"/>
      <c r="G1889" s="205"/>
      <c r="H1889" s="209"/>
      <c r="I1889" s="216"/>
      <c r="J1889" s="131"/>
    </row>
    <row r="1890" spans="1:10">
      <c r="A1890" s="204">
        <v>21</v>
      </c>
      <c r="B1890" s="204" t="s">
        <v>1204</v>
      </c>
      <c r="C1890" s="192"/>
      <c r="D1890" s="150" t="s">
        <v>1031</v>
      </c>
      <c r="E1890" s="198"/>
      <c r="F1890" s="198"/>
      <c r="G1890" s="205"/>
      <c r="H1890" s="199"/>
      <c r="I1890" s="216"/>
    </row>
    <row r="1891" spans="1:10">
      <c r="A1891" s="204"/>
      <c r="B1891" s="204"/>
      <c r="C1891" s="192"/>
      <c r="D1891" s="202"/>
      <c r="E1891" s="198"/>
      <c r="F1891" s="198"/>
      <c r="G1891" s="205"/>
      <c r="H1891" s="199"/>
      <c r="I1891" s="215"/>
    </row>
    <row r="1892" spans="1:10" ht="24">
      <c r="A1892" s="277">
        <v>21.1</v>
      </c>
      <c r="B1892" s="204" t="s">
        <v>1199</v>
      </c>
      <c r="C1892" s="192"/>
      <c r="D1892" s="150" t="s">
        <v>218</v>
      </c>
      <c r="E1892" s="204"/>
      <c r="F1892" s="204" t="s">
        <v>3</v>
      </c>
      <c r="G1892" s="205"/>
      <c r="H1892" s="199"/>
      <c r="I1892" s="215"/>
      <c r="J1892" s="131"/>
    </row>
    <row r="1893" spans="1:10">
      <c r="A1893" s="278"/>
      <c r="B1893" s="204"/>
      <c r="C1893" s="192" t="s">
        <v>780</v>
      </c>
      <c r="D1893" s="202" t="s">
        <v>13</v>
      </c>
      <c r="E1893" s="198" t="s">
        <v>798</v>
      </c>
      <c r="F1893" s="198" t="s">
        <v>14</v>
      </c>
      <c r="G1893" s="205"/>
      <c r="H1893" s="199"/>
      <c r="I1893" s="216"/>
      <c r="J1893" s="131"/>
    </row>
    <row r="1894" spans="1:10">
      <c r="A1894" s="278"/>
      <c r="B1894" s="204"/>
      <c r="C1894" s="192" t="s">
        <v>783</v>
      </c>
      <c r="D1894" s="202" t="s">
        <v>1669</v>
      </c>
      <c r="E1894" s="198" t="s">
        <v>797</v>
      </c>
      <c r="F1894" s="198" t="s">
        <v>1380</v>
      </c>
      <c r="G1894" s="205"/>
      <c r="H1894" s="199"/>
      <c r="I1894" s="216"/>
      <c r="J1894" s="131"/>
    </row>
    <row r="1895" spans="1:10">
      <c r="A1895" s="278"/>
      <c r="B1895" s="204"/>
      <c r="C1895" s="192" t="s">
        <v>803</v>
      </c>
      <c r="D1895" s="202" t="s">
        <v>896</v>
      </c>
      <c r="E1895" s="198" t="s">
        <v>798</v>
      </c>
      <c r="F1895" s="198" t="s">
        <v>248</v>
      </c>
      <c r="G1895" s="195"/>
      <c r="H1895" s="209"/>
      <c r="I1895" s="216"/>
      <c r="J1895" s="131"/>
    </row>
    <row r="1896" spans="1:10">
      <c r="A1896" s="278"/>
      <c r="B1896" s="204"/>
      <c r="C1896" s="192" t="s">
        <v>435</v>
      </c>
      <c r="D1896" s="202" t="s">
        <v>436</v>
      </c>
      <c r="E1896" s="198" t="s">
        <v>797</v>
      </c>
      <c r="F1896" s="198" t="s">
        <v>124</v>
      </c>
      <c r="G1896" s="205"/>
      <c r="H1896" s="199"/>
      <c r="I1896" s="216"/>
      <c r="J1896" s="131"/>
    </row>
    <row r="1897" spans="1:10">
      <c r="A1897" s="278"/>
      <c r="B1897" s="204"/>
      <c r="C1897" s="192" t="s">
        <v>800</v>
      </c>
      <c r="D1897" s="202" t="s">
        <v>32</v>
      </c>
      <c r="E1897" s="198" t="s">
        <v>798</v>
      </c>
      <c r="F1897" s="198" t="s">
        <v>4</v>
      </c>
      <c r="G1897" s="205"/>
      <c r="H1897" s="199"/>
      <c r="I1897" s="216"/>
      <c r="J1897" s="131"/>
    </row>
    <row r="1898" spans="1:10">
      <c r="A1898" s="278"/>
      <c r="B1898" s="204"/>
      <c r="C1898" s="192" t="s">
        <v>799</v>
      </c>
      <c r="D1898" s="202" t="s">
        <v>33</v>
      </c>
      <c r="E1898" s="198" t="s">
        <v>798</v>
      </c>
      <c r="F1898" s="198" t="s">
        <v>4</v>
      </c>
      <c r="G1898" s="205"/>
      <c r="H1898" s="199"/>
      <c r="I1898" s="216"/>
      <c r="J1898" s="131"/>
    </row>
    <row r="1899" spans="1:10">
      <c r="A1899" s="278"/>
      <c r="B1899" s="204"/>
      <c r="C1899" s="192" t="s">
        <v>801</v>
      </c>
      <c r="D1899" s="202" t="s">
        <v>374</v>
      </c>
      <c r="E1899" s="198" t="s">
        <v>798</v>
      </c>
      <c r="F1899" s="198" t="s">
        <v>3</v>
      </c>
      <c r="G1899" s="205"/>
      <c r="H1899" s="199"/>
      <c r="I1899" s="216"/>
      <c r="J1899" s="131"/>
    </row>
    <row r="1900" spans="1:10">
      <c r="A1900" s="279"/>
      <c r="B1900" s="204"/>
      <c r="C1900" s="192" t="s">
        <v>445</v>
      </c>
      <c r="D1900" s="202" t="s">
        <v>446</v>
      </c>
      <c r="E1900" s="198" t="s">
        <v>798</v>
      </c>
      <c r="F1900" s="198" t="s">
        <v>15</v>
      </c>
      <c r="G1900" s="205"/>
      <c r="H1900" s="209"/>
      <c r="I1900" s="216"/>
      <c r="J1900" s="131"/>
    </row>
    <row r="1901" spans="1:10">
      <c r="A1901" s="204"/>
      <c r="B1901" s="204"/>
      <c r="C1901" s="192"/>
      <c r="D1901" s="202"/>
      <c r="E1901" s="198"/>
      <c r="F1901" s="198"/>
      <c r="G1901" s="205"/>
      <c r="H1901" s="199"/>
      <c r="I1901" s="216"/>
    </row>
    <row r="1902" spans="1:10" ht="24">
      <c r="A1902" s="277">
        <v>21.2</v>
      </c>
      <c r="B1902" s="204" t="s">
        <v>1200</v>
      </c>
      <c r="C1902" s="192"/>
      <c r="D1902" s="150" t="s">
        <v>1043</v>
      </c>
      <c r="E1902" s="204"/>
      <c r="F1902" s="204" t="s">
        <v>3</v>
      </c>
      <c r="G1902" s="207"/>
      <c r="H1902" s="199"/>
      <c r="I1902" s="215"/>
    </row>
    <row r="1903" spans="1:10">
      <c r="A1903" s="278"/>
      <c r="B1903" s="204"/>
      <c r="C1903" s="192" t="s">
        <v>780</v>
      </c>
      <c r="D1903" s="202" t="s">
        <v>13</v>
      </c>
      <c r="E1903" s="198" t="s">
        <v>798</v>
      </c>
      <c r="F1903" s="198" t="s">
        <v>14</v>
      </c>
      <c r="G1903" s="205"/>
      <c r="H1903" s="199"/>
      <c r="I1903" s="216"/>
    </row>
    <row r="1904" spans="1:10">
      <c r="A1904" s="278"/>
      <c r="B1904" s="204"/>
      <c r="C1904" s="192" t="s">
        <v>783</v>
      </c>
      <c r="D1904" s="202" t="s">
        <v>1669</v>
      </c>
      <c r="E1904" s="198" t="s">
        <v>797</v>
      </c>
      <c r="F1904" s="198" t="s">
        <v>1380</v>
      </c>
      <c r="G1904" s="205"/>
      <c r="H1904" s="199"/>
      <c r="I1904" s="216"/>
    </row>
    <row r="1905" spans="1:10">
      <c r="A1905" s="278"/>
      <c r="B1905" s="204"/>
      <c r="C1905" s="192" t="s">
        <v>803</v>
      </c>
      <c r="D1905" s="202" t="s">
        <v>896</v>
      </c>
      <c r="E1905" s="198" t="s">
        <v>798</v>
      </c>
      <c r="F1905" s="198" t="s">
        <v>248</v>
      </c>
      <c r="G1905" s="195"/>
      <c r="H1905" s="209"/>
      <c r="I1905" s="216"/>
    </row>
    <row r="1906" spans="1:10">
      <c r="A1906" s="278"/>
      <c r="B1906" s="204"/>
      <c r="C1906" s="192" t="s">
        <v>1032</v>
      </c>
      <c r="D1906" s="202" t="s">
        <v>1033</v>
      </c>
      <c r="E1906" s="198" t="s">
        <v>798</v>
      </c>
      <c r="F1906" s="198" t="s">
        <v>3</v>
      </c>
      <c r="G1906" s="205"/>
      <c r="H1906" s="199"/>
      <c r="I1906" s="216"/>
    </row>
    <row r="1907" spans="1:10">
      <c r="A1907" s="278"/>
      <c r="B1907" s="204"/>
      <c r="C1907" s="192" t="s">
        <v>1037</v>
      </c>
      <c r="D1907" s="202" t="s">
        <v>1034</v>
      </c>
      <c r="E1907" s="198" t="s">
        <v>798</v>
      </c>
      <c r="F1907" s="198" t="s">
        <v>4</v>
      </c>
      <c r="G1907" s="205"/>
      <c r="H1907" s="199"/>
      <c r="I1907" s="216"/>
    </row>
    <row r="1908" spans="1:10">
      <c r="A1908" s="278"/>
      <c r="B1908" s="204"/>
      <c r="C1908" s="192" t="s">
        <v>1038</v>
      </c>
      <c r="D1908" s="202" t="s">
        <v>1035</v>
      </c>
      <c r="E1908" s="198" t="s">
        <v>798</v>
      </c>
      <c r="F1908" s="198" t="s">
        <v>163</v>
      </c>
      <c r="G1908" s="205"/>
      <c r="H1908" s="199"/>
      <c r="I1908" s="216"/>
    </row>
    <row r="1909" spans="1:10">
      <c r="A1909" s="278"/>
      <c r="B1909" s="204"/>
      <c r="C1909" s="192" t="s">
        <v>1039</v>
      </c>
      <c r="D1909" s="202" t="s">
        <v>1036</v>
      </c>
      <c r="E1909" s="198" t="s">
        <v>798</v>
      </c>
      <c r="F1909" s="198" t="s">
        <v>163</v>
      </c>
      <c r="G1909" s="205"/>
      <c r="H1909" s="199"/>
      <c r="I1909" s="216"/>
    </row>
    <row r="1910" spans="1:10">
      <c r="A1910" s="278"/>
      <c r="B1910" s="204"/>
      <c r="C1910" s="192" t="s">
        <v>1041</v>
      </c>
      <c r="D1910" s="202" t="s">
        <v>1040</v>
      </c>
      <c r="E1910" s="198" t="s">
        <v>798</v>
      </c>
      <c r="F1910" s="198" t="s">
        <v>163</v>
      </c>
      <c r="G1910" s="205"/>
      <c r="H1910" s="199"/>
      <c r="I1910" s="216"/>
    </row>
    <row r="1911" spans="1:10" s="140" customFormat="1">
      <c r="A1911" s="278"/>
      <c r="B1911" s="204"/>
      <c r="C1911" s="193"/>
      <c r="D1911" s="150" t="s">
        <v>1042</v>
      </c>
      <c r="E1911" s="204"/>
      <c r="F1911" s="204" t="s">
        <v>3</v>
      </c>
      <c r="G1911" s="207"/>
      <c r="H1911" s="210"/>
      <c r="I1911" s="215"/>
      <c r="J1911" s="141"/>
    </row>
    <row r="1912" spans="1:10">
      <c r="A1912" s="278"/>
      <c r="B1912" s="204"/>
      <c r="C1912" s="192" t="s">
        <v>787</v>
      </c>
      <c r="D1912" s="202" t="s">
        <v>35</v>
      </c>
      <c r="E1912" s="198" t="s">
        <v>798</v>
      </c>
      <c r="F1912" s="198" t="s">
        <v>14</v>
      </c>
      <c r="G1912" s="205"/>
      <c r="H1912" s="199"/>
      <c r="I1912" s="216"/>
      <c r="J1912" s="131"/>
    </row>
    <row r="1913" spans="1:10">
      <c r="A1913" s="278"/>
      <c r="B1913" s="204"/>
      <c r="C1913" s="192" t="s">
        <v>803</v>
      </c>
      <c r="D1913" s="202" t="s">
        <v>896</v>
      </c>
      <c r="E1913" s="198" t="s">
        <v>798</v>
      </c>
      <c r="F1913" s="198" t="s">
        <v>248</v>
      </c>
      <c r="G1913" s="195"/>
      <c r="H1913" s="209"/>
      <c r="I1913" s="216"/>
      <c r="J1913" s="131"/>
    </row>
    <row r="1914" spans="1:10">
      <c r="A1914" s="278"/>
      <c r="B1914" s="204"/>
      <c r="C1914" s="192" t="s">
        <v>425</v>
      </c>
      <c r="D1914" s="202" t="s">
        <v>98</v>
      </c>
      <c r="E1914" s="198" t="s">
        <v>798</v>
      </c>
      <c r="F1914" s="198" t="s">
        <v>124</v>
      </c>
      <c r="G1914" s="205"/>
      <c r="H1914" s="199"/>
      <c r="I1914" s="216"/>
      <c r="J1914" s="131"/>
    </row>
    <row r="1915" spans="1:10">
      <c r="A1915" s="278"/>
      <c r="B1915" s="204"/>
      <c r="C1915" s="192" t="s">
        <v>426</v>
      </c>
      <c r="D1915" s="202" t="s">
        <v>99</v>
      </c>
      <c r="E1915" s="198" t="s">
        <v>798</v>
      </c>
      <c r="F1915" s="198" t="s">
        <v>124</v>
      </c>
      <c r="G1915" s="205"/>
      <c r="H1915" s="199"/>
      <c r="I1915" s="216"/>
      <c r="J1915" s="131"/>
    </row>
    <row r="1916" spans="1:10">
      <c r="A1916" s="278"/>
      <c r="B1916" s="204"/>
      <c r="C1916" s="192" t="s">
        <v>435</v>
      </c>
      <c r="D1916" s="202" t="s">
        <v>436</v>
      </c>
      <c r="E1916" s="198" t="s">
        <v>797</v>
      </c>
      <c r="F1916" s="198" t="s">
        <v>124</v>
      </c>
      <c r="G1916" s="205"/>
      <c r="H1916" s="199"/>
      <c r="I1916" s="216"/>
      <c r="J1916" s="131"/>
    </row>
    <row r="1917" spans="1:10">
      <c r="A1917" s="278"/>
      <c r="B1917" s="204"/>
      <c r="C1917" s="192" t="s">
        <v>414</v>
      </c>
      <c r="D1917" s="202" t="s">
        <v>287</v>
      </c>
      <c r="E1917" s="198" t="s">
        <v>798</v>
      </c>
      <c r="F1917" s="198" t="s">
        <v>7</v>
      </c>
      <c r="G1917" s="205"/>
      <c r="H1917" s="199"/>
      <c r="I1917" s="216"/>
      <c r="J1917" s="131"/>
    </row>
    <row r="1918" spans="1:10">
      <c r="A1918" s="278"/>
      <c r="B1918" s="204"/>
      <c r="C1918" s="192" t="s">
        <v>536</v>
      </c>
      <c r="D1918" s="202" t="s">
        <v>288</v>
      </c>
      <c r="E1918" s="198" t="s">
        <v>798</v>
      </c>
      <c r="F1918" s="198" t="s">
        <v>140</v>
      </c>
      <c r="G1918" s="205"/>
      <c r="H1918" s="199"/>
      <c r="I1918" s="216"/>
      <c r="J1918" s="131"/>
    </row>
    <row r="1919" spans="1:10">
      <c r="A1919" s="278"/>
      <c r="B1919" s="204"/>
      <c r="C1919" s="192" t="s">
        <v>535</v>
      </c>
      <c r="D1919" s="202" t="s">
        <v>1341</v>
      </c>
      <c r="E1919" s="198" t="s">
        <v>798</v>
      </c>
      <c r="F1919" s="198" t="s">
        <v>140</v>
      </c>
      <c r="G1919" s="205"/>
      <c r="H1919" s="199"/>
      <c r="I1919" s="216"/>
      <c r="J1919" s="131"/>
    </row>
    <row r="1920" spans="1:10">
      <c r="A1920" s="278"/>
      <c r="B1920" s="204"/>
      <c r="C1920" s="192" t="s">
        <v>408</v>
      </c>
      <c r="D1920" s="202" t="s">
        <v>409</v>
      </c>
      <c r="E1920" s="198" t="s">
        <v>798</v>
      </c>
      <c r="F1920" s="198" t="s">
        <v>4</v>
      </c>
      <c r="G1920" s="205"/>
      <c r="H1920" s="199"/>
      <c r="I1920" s="216"/>
      <c r="J1920" s="131"/>
    </row>
    <row r="1921" spans="1:10">
      <c r="A1921" s="279"/>
      <c r="B1921" s="204"/>
      <c r="C1921" s="192" t="s">
        <v>445</v>
      </c>
      <c r="D1921" s="202" t="s">
        <v>446</v>
      </c>
      <c r="E1921" s="198" t="s">
        <v>798</v>
      </c>
      <c r="F1921" s="198" t="s">
        <v>15</v>
      </c>
      <c r="G1921" s="205"/>
      <c r="H1921" s="209"/>
      <c r="I1921" s="216"/>
      <c r="J1921" s="131"/>
    </row>
    <row r="1922" spans="1:10">
      <c r="A1922" s="204"/>
      <c r="B1922" s="204"/>
      <c r="C1922" s="192"/>
      <c r="D1922" s="202"/>
      <c r="E1922" s="198"/>
      <c r="F1922" s="198"/>
      <c r="G1922" s="205"/>
      <c r="H1922" s="199"/>
      <c r="I1922" s="216"/>
      <c r="J1922" s="131"/>
    </row>
    <row r="1923" spans="1:10" ht="24">
      <c r="A1923" s="277">
        <v>21.3</v>
      </c>
      <c r="B1923" s="204" t="s">
        <v>1201</v>
      </c>
      <c r="C1923" s="192"/>
      <c r="D1923" s="150" t="s">
        <v>1044</v>
      </c>
      <c r="E1923" s="204"/>
      <c r="F1923" s="204" t="s">
        <v>163</v>
      </c>
      <c r="G1923" s="205"/>
      <c r="H1923" s="199"/>
      <c r="I1923" s="215"/>
      <c r="J1923" s="131"/>
    </row>
    <row r="1924" spans="1:10">
      <c r="A1924" s="278"/>
      <c r="B1924" s="204"/>
      <c r="C1924" s="192" t="s">
        <v>787</v>
      </c>
      <c r="D1924" s="202" t="s">
        <v>35</v>
      </c>
      <c r="E1924" s="198" t="s">
        <v>798</v>
      </c>
      <c r="F1924" s="198" t="s">
        <v>14</v>
      </c>
      <c r="G1924" s="205"/>
      <c r="H1924" s="199"/>
      <c r="I1924" s="216"/>
      <c r="J1924" s="131"/>
    </row>
    <row r="1925" spans="1:10">
      <c r="A1925" s="278"/>
      <c r="B1925" s="204"/>
      <c r="C1925" s="192" t="s">
        <v>783</v>
      </c>
      <c r="D1925" s="202" t="s">
        <v>1669</v>
      </c>
      <c r="E1925" s="198" t="s">
        <v>797</v>
      </c>
      <c r="F1925" s="198" t="s">
        <v>1380</v>
      </c>
      <c r="G1925" s="205"/>
      <c r="H1925" s="199"/>
      <c r="I1925" s="216"/>
      <c r="J1925" s="131"/>
    </row>
    <row r="1926" spans="1:10">
      <c r="A1926" s="278"/>
      <c r="B1926" s="204"/>
      <c r="C1926" s="192" t="s">
        <v>803</v>
      </c>
      <c r="D1926" s="202" t="s">
        <v>896</v>
      </c>
      <c r="E1926" s="198" t="s">
        <v>798</v>
      </c>
      <c r="F1926" s="198" t="s">
        <v>248</v>
      </c>
      <c r="G1926" s="195"/>
      <c r="H1926" s="209"/>
      <c r="I1926" s="216"/>
      <c r="J1926" s="131"/>
    </row>
    <row r="1927" spans="1:10">
      <c r="A1927" s="278"/>
      <c r="B1927" s="204"/>
      <c r="C1927" s="192" t="s">
        <v>425</v>
      </c>
      <c r="D1927" s="202" t="s">
        <v>98</v>
      </c>
      <c r="E1927" s="198" t="s">
        <v>798</v>
      </c>
      <c r="F1927" s="198" t="s">
        <v>124</v>
      </c>
      <c r="G1927" s="205"/>
      <c r="H1927" s="199"/>
      <c r="I1927" s="216"/>
      <c r="J1927" s="131"/>
    </row>
    <row r="1928" spans="1:10">
      <c r="A1928" s="278"/>
      <c r="B1928" s="204"/>
      <c r="C1928" s="192" t="s">
        <v>426</v>
      </c>
      <c r="D1928" s="202" t="s">
        <v>99</v>
      </c>
      <c r="E1928" s="198" t="s">
        <v>798</v>
      </c>
      <c r="F1928" s="198" t="s">
        <v>124</v>
      </c>
      <c r="G1928" s="205"/>
      <c r="H1928" s="199"/>
      <c r="I1928" s="216"/>
      <c r="J1928" s="131"/>
    </row>
    <row r="1929" spans="1:10">
      <c r="A1929" s="278"/>
      <c r="B1929" s="204"/>
      <c r="C1929" s="192" t="s">
        <v>435</v>
      </c>
      <c r="D1929" s="202" t="s">
        <v>436</v>
      </c>
      <c r="E1929" s="198" t="s">
        <v>797</v>
      </c>
      <c r="F1929" s="198" t="s">
        <v>124</v>
      </c>
      <c r="G1929" s="205"/>
      <c r="H1929" s="199"/>
      <c r="I1929" s="216"/>
      <c r="J1929" s="131"/>
    </row>
    <row r="1930" spans="1:10">
      <c r="A1930" s="278"/>
      <c r="B1930" s="204"/>
      <c r="C1930" s="192" t="s">
        <v>893</v>
      </c>
      <c r="D1930" s="202" t="s">
        <v>751</v>
      </c>
      <c r="E1930" s="198" t="s">
        <v>798</v>
      </c>
      <c r="F1930" s="198" t="s">
        <v>3</v>
      </c>
      <c r="G1930" s="205"/>
      <c r="H1930" s="199"/>
      <c r="I1930" s="216"/>
      <c r="J1930" s="131"/>
    </row>
    <row r="1931" spans="1:10">
      <c r="A1931" s="278"/>
      <c r="B1931" s="204"/>
      <c r="C1931" s="192" t="s">
        <v>528</v>
      </c>
      <c r="D1931" s="202" t="s">
        <v>529</v>
      </c>
      <c r="E1931" s="198" t="s">
        <v>798</v>
      </c>
      <c r="F1931" s="198" t="s">
        <v>140</v>
      </c>
      <c r="G1931" s="205"/>
      <c r="H1931" s="199"/>
      <c r="I1931" s="216"/>
      <c r="J1931" s="131"/>
    </row>
    <row r="1932" spans="1:10">
      <c r="A1932" s="278"/>
      <c r="B1932" s="204"/>
      <c r="C1932" s="192" t="s">
        <v>530</v>
      </c>
      <c r="D1932" s="202" t="s">
        <v>531</v>
      </c>
      <c r="E1932" s="198" t="s">
        <v>798</v>
      </c>
      <c r="F1932" s="198" t="s">
        <v>4</v>
      </c>
      <c r="G1932" s="205"/>
      <c r="H1932" s="199"/>
      <c r="I1932" s="216"/>
      <c r="J1932" s="131"/>
    </row>
    <row r="1933" spans="1:10">
      <c r="A1933" s="278"/>
      <c r="B1933" s="204"/>
      <c r="C1933" s="192" t="s">
        <v>535</v>
      </c>
      <c r="D1933" s="202" t="s">
        <v>1341</v>
      </c>
      <c r="E1933" s="198" t="s">
        <v>798</v>
      </c>
      <c r="F1933" s="198" t="s">
        <v>140</v>
      </c>
      <c r="G1933" s="205"/>
      <c r="H1933" s="199"/>
      <c r="I1933" s="216"/>
      <c r="J1933" s="131"/>
    </row>
    <row r="1934" spans="1:10">
      <c r="A1934" s="278"/>
      <c r="B1934" s="204"/>
      <c r="C1934" s="192" t="s">
        <v>408</v>
      </c>
      <c r="D1934" s="202" t="s">
        <v>409</v>
      </c>
      <c r="E1934" s="198" t="s">
        <v>798</v>
      </c>
      <c r="F1934" s="198" t="s">
        <v>4</v>
      </c>
      <c r="G1934" s="205"/>
      <c r="H1934" s="199"/>
      <c r="I1934" s="216"/>
      <c r="J1934" s="131"/>
    </row>
    <row r="1935" spans="1:10">
      <c r="A1935" s="278"/>
      <c r="B1935" s="204"/>
      <c r="C1935" s="192" t="s">
        <v>313</v>
      </c>
      <c r="D1935" s="202" t="s">
        <v>314</v>
      </c>
      <c r="E1935" s="198" t="s">
        <v>798</v>
      </c>
      <c r="F1935" s="198" t="s">
        <v>4</v>
      </c>
      <c r="G1935" s="205"/>
      <c r="H1935" s="199"/>
      <c r="I1935" s="216"/>
      <c r="J1935" s="131"/>
    </row>
    <row r="1936" spans="1:10">
      <c r="A1936" s="278"/>
      <c r="B1936" s="204"/>
      <c r="C1936" s="192" t="s">
        <v>361</v>
      </c>
      <c r="D1936" s="202" t="s">
        <v>369</v>
      </c>
      <c r="E1936" s="198" t="s">
        <v>798</v>
      </c>
      <c r="F1936" s="198" t="s">
        <v>4</v>
      </c>
      <c r="G1936" s="205"/>
      <c r="H1936" s="199"/>
      <c r="I1936" s="216"/>
      <c r="J1936" s="131"/>
    </row>
    <row r="1937" spans="1:10">
      <c r="A1937" s="278"/>
      <c r="B1937" s="204"/>
      <c r="C1937" s="192" t="s">
        <v>894</v>
      </c>
      <c r="D1937" s="202" t="s">
        <v>745</v>
      </c>
      <c r="E1937" s="198" t="s">
        <v>798</v>
      </c>
      <c r="F1937" s="198" t="s">
        <v>4</v>
      </c>
      <c r="G1937" s="205"/>
      <c r="H1937" s="199"/>
      <c r="I1937" s="216"/>
      <c r="J1937" s="131"/>
    </row>
    <row r="1938" spans="1:10">
      <c r="A1938" s="279"/>
      <c r="B1938" s="204"/>
      <c r="C1938" s="192" t="s">
        <v>445</v>
      </c>
      <c r="D1938" s="202" t="s">
        <v>446</v>
      </c>
      <c r="E1938" s="198" t="s">
        <v>798</v>
      </c>
      <c r="F1938" s="198" t="s">
        <v>15</v>
      </c>
      <c r="G1938" s="205"/>
      <c r="H1938" s="209"/>
      <c r="I1938" s="216"/>
      <c r="J1938" s="131"/>
    </row>
    <row r="1939" spans="1:10" ht="15" customHeight="1">
      <c r="A1939" s="204"/>
      <c r="B1939" s="204"/>
      <c r="C1939" s="192"/>
      <c r="D1939" s="202"/>
      <c r="E1939" s="198"/>
      <c r="F1939" s="198"/>
      <c r="G1939" s="205"/>
      <c r="H1939" s="199"/>
      <c r="I1939" s="216"/>
      <c r="J1939" s="131"/>
    </row>
    <row r="1940" spans="1:10">
      <c r="A1940" s="277">
        <v>21.4</v>
      </c>
      <c r="B1940" s="204" t="s">
        <v>1202</v>
      </c>
      <c r="C1940" s="192"/>
      <c r="D1940" s="150" t="s">
        <v>219</v>
      </c>
      <c r="E1940" s="204"/>
      <c r="F1940" s="204" t="s">
        <v>163</v>
      </c>
      <c r="G1940" s="207"/>
      <c r="H1940" s="199"/>
      <c r="I1940" s="215"/>
      <c r="J1940" s="141"/>
    </row>
    <row r="1941" spans="1:10">
      <c r="A1941" s="278"/>
      <c r="B1941" s="204"/>
      <c r="C1941" s="192" t="s">
        <v>787</v>
      </c>
      <c r="D1941" s="202" t="s">
        <v>35</v>
      </c>
      <c r="E1941" s="198" t="s">
        <v>798</v>
      </c>
      <c r="F1941" s="198" t="s">
        <v>14</v>
      </c>
      <c r="G1941" s="205"/>
      <c r="H1941" s="199"/>
      <c r="I1941" s="216"/>
    </row>
    <row r="1942" spans="1:10">
      <c r="A1942" s="278"/>
      <c r="B1942" s="204"/>
      <c r="C1942" s="192" t="s">
        <v>783</v>
      </c>
      <c r="D1942" s="202" t="s">
        <v>1669</v>
      </c>
      <c r="E1942" s="198" t="s">
        <v>797</v>
      </c>
      <c r="F1942" s="198" t="s">
        <v>1380</v>
      </c>
      <c r="G1942" s="205"/>
      <c r="H1942" s="199"/>
      <c r="I1942" s="216"/>
    </row>
    <row r="1943" spans="1:10">
      <c r="A1943" s="278"/>
      <c r="B1943" s="204"/>
      <c r="C1943" s="192" t="s">
        <v>803</v>
      </c>
      <c r="D1943" s="202" t="s">
        <v>896</v>
      </c>
      <c r="E1943" s="198" t="s">
        <v>798</v>
      </c>
      <c r="F1943" s="198" t="s">
        <v>248</v>
      </c>
      <c r="G1943" s="195"/>
      <c r="H1943" s="209"/>
      <c r="I1943" s="216"/>
    </row>
    <row r="1944" spans="1:10">
      <c r="A1944" s="278"/>
      <c r="B1944" s="204"/>
      <c r="C1944" s="192" t="s">
        <v>425</v>
      </c>
      <c r="D1944" s="202" t="s">
        <v>98</v>
      </c>
      <c r="E1944" s="198" t="s">
        <v>798</v>
      </c>
      <c r="F1944" s="198" t="s">
        <v>124</v>
      </c>
      <c r="G1944" s="205"/>
      <c r="H1944" s="199"/>
      <c r="I1944" s="216"/>
    </row>
    <row r="1945" spans="1:10">
      <c r="A1945" s="278"/>
      <c r="B1945" s="204"/>
      <c r="C1945" s="192" t="s">
        <v>426</v>
      </c>
      <c r="D1945" s="202" t="s">
        <v>99</v>
      </c>
      <c r="E1945" s="198" t="s">
        <v>798</v>
      </c>
      <c r="F1945" s="198" t="s">
        <v>124</v>
      </c>
      <c r="G1945" s="205"/>
      <c r="H1945" s="199"/>
      <c r="I1945" s="216"/>
    </row>
    <row r="1946" spans="1:10">
      <c r="A1946" s="278"/>
      <c r="B1946" s="204"/>
      <c r="C1946" s="192" t="s">
        <v>334</v>
      </c>
      <c r="D1946" s="202" t="s">
        <v>335</v>
      </c>
      <c r="E1946" s="198" t="s">
        <v>798</v>
      </c>
      <c r="F1946" s="198" t="s">
        <v>4</v>
      </c>
      <c r="G1946" s="205"/>
      <c r="H1946" s="199"/>
      <c r="I1946" s="216"/>
      <c r="J1946" s="131"/>
    </row>
    <row r="1947" spans="1:10">
      <c r="A1947" s="278"/>
      <c r="B1947" s="204"/>
      <c r="C1947" s="192" t="s">
        <v>536</v>
      </c>
      <c r="D1947" s="202" t="s">
        <v>288</v>
      </c>
      <c r="E1947" s="198" t="s">
        <v>798</v>
      </c>
      <c r="F1947" s="198" t="s">
        <v>140</v>
      </c>
      <c r="G1947" s="205"/>
      <c r="H1947" s="199"/>
      <c r="I1947" s="216"/>
      <c r="J1947" s="131"/>
    </row>
    <row r="1948" spans="1:10">
      <c r="A1948" s="278"/>
      <c r="B1948" s="204"/>
      <c r="C1948" s="192" t="s">
        <v>346</v>
      </c>
      <c r="D1948" s="202" t="s">
        <v>46</v>
      </c>
      <c r="E1948" s="198" t="s">
        <v>798</v>
      </c>
      <c r="F1948" s="198" t="s">
        <v>4</v>
      </c>
      <c r="G1948" s="205"/>
      <c r="H1948" s="199"/>
      <c r="I1948" s="216"/>
      <c r="J1948" s="131"/>
    </row>
    <row r="1949" spans="1:10">
      <c r="A1949" s="278"/>
      <c r="B1949" s="204"/>
      <c r="C1949" s="192" t="s">
        <v>535</v>
      </c>
      <c r="D1949" s="202" t="s">
        <v>1341</v>
      </c>
      <c r="E1949" s="198" t="s">
        <v>798</v>
      </c>
      <c r="F1949" s="198" t="s">
        <v>140</v>
      </c>
      <c r="G1949" s="205"/>
      <c r="H1949" s="199"/>
      <c r="I1949" s="216"/>
      <c r="J1949" s="131"/>
    </row>
    <row r="1950" spans="1:10">
      <c r="A1950" s="278"/>
      <c r="B1950" s="204"/>
      <c r="C1950" s="192" t="s">
        <v>410</v>
      </c>
      <c r="D1950" s="202" t="s">
        <v>36</v>
      </c>
      <c r="E1950" s="198" t="s">
        <v>798</v>
      </c>
      <c r="F1950" s="198" t="s">
        <v>7</v>
      </c>
      <c r="G1950" s="205"/>
      <c r="H1950" s="199"/>
      <c r="I1950" s="216"/>
      <c r="J1950" s="131"/>
    </row>
    <row r="1951" spans="1:10" ht="24">
      <c r="A1951" s="278"/>
      <c r="B1951" s="204"/>
      <c r="C1951" s="192" t="s">
        <v>443</v>
      </c>
      <c r="D1951" s="202" t="s">
        <v>1373</v>
      </c>
      <c r="E1951" s="198" t="s">
        <v>797</v>
      </c>
      <c r="F1951" s="198" t="s">
        <v>444</v>
      </c>
      <c r="G1951" s="205"/>
      <c r="H1951" s="199"/>
      <c r="I1951" s="216"/>
      <c r="J1951" s="131"/>
    </row>
    <row r="1952" spans="1:10">
      <c r="A1952" s="279"/>
      <c r="B1952" s="204"/>
      <c r="C1952" s="192" t="s">
        <v>445</v>
      </c>
      <c r="D1952" s="202" t="s">
        <v>446</v>
      </c>
      <c r="E1952" s="198" t="s">
        <v>798</v>
      </c>
      <c r="F1952" s="198" t="s">
        <v>15</v>
      </c>
      <c r="G1952" s="205"/>
      <c r="H1952" s="209"/>
      <c r="I1952" s="216"/>
      <c r="J1952" s="131"/>
    </row>
    <row r="1953" spans="1:10">
      <c r="A1953" s="204"/>
      <c r="B1953" s="204"/>
      <c r="C1953" s="192"/>
      <c r="D1953" s="202"/>
      <c r="E1953" s="198"/>
      <c r="F1953" s="198"/>
      <c r="G1953" s="205"/>
      <c r="H1953" s="199"/>
      <c r="I1953" s="216"/>
      <c r="J1953" s="131"/>
    </row>
    <row r="1954" spans="1:10" ht="48">
      <c r="A1954" s="277">
        <v>21.5</v>
      </c>
      <c r="B1954" s="204" t="s">
        <v>1203</v>
      </c>
      <c r="C1954" s="192"/>
      <c r="D1954" s="150" t="s">
        <v>1333</v>
      </c>
      <c r="E1954" s="204"/>
      <c r="F1954" s="204" t="s">
        <v>4</v>
      </c>
      <c r="G1954" s="205"/>
      <c r="H1954" s="199"/>
      <c r="I1954" s="215"/>
      <c r="J1954" s="131"/>
    </row>
    <row r="1955" spans="1:10">
      <c r="A1955" s="278"/>
      <c r="B1955" s="204"/>
      <c r="C1955" s="192" t="s">
        <v>787</v>
      </c>
      <c r="D1955" s="202" t="s">
        <v>35</v>
      </c>
      <c r="E1955" s="198" t="s">
        <v>798</v>
      </c>
      <c r="F1955" s="198" t="s">
        <v>14</v>
      </c>
      <c r="G1955" s="205"/>
      <c r="H1955" s="199"/>
      <c r="I1955" s="216"/>
      <c r="J1955" s="131"/>
    </row>
    <row r="1956" spans="1:10">
      <c r="A1956" s="278"/>
      <c r="B1956" s="204"/>
      <c r="C1956" s="192" t="s">
        <v>783</v>
      </c>
      <c r="D1956" s="202" t="s">
        <v>1669</v>
      </c>
      <c r="E1956" s="198" t="s">
        <v>797</v>
      </c>
      <c r="F1956" s="198" t="s">
        <v>1380</v>
      </c>
      <c r="G1956" s="205"/>
      <c r="H1956" s="199"/>
      <c r="I1956" s="216"/>
      <c r="J1956" s="131"/>
    </row>
    <row r="1957" spans="1:10">
      <c r="A1957" s="278"/>
      <c r="B1957" s="204"/>
      <c r="C1957" s="192" t="s">
        <v>803</v>
      </c>
      <c r="D1957" s="202" t="s">
        <v>896</v>
      </c>
      <c r="E1957" s="198" t="s">
        <v>798</v>
      </c>
      <c r="F1957" s="198" t="s">
        <v>248</v>
      </c>
      <c r="G1957" s="195"/>
      <c r="H1957" s="209"/>
      <c r="I1957" s="216"/>
      <c r="J1957" s="131"/>
    </row>
    <row r="1958" spans="1:10">
      <c r="A1958" s="278"/>
      <c r="B1958" s="204"/>
      <c r="C1958" s="192" t="s">
        <v>1046</v>
      </c>
      <c r="D1958" s="202" t="s">
        <v>1045</v>
      </c>
      <c r="E1958" s="198" t="s">
        <v>798</v>
      </c>
      <c r="F1958" s="198" t="s">
        <v>4</v>
      </c>
      <c r="G1958" s="205"/>
      <c r="H1958" s="199"/>
      <c r="I1958" s="216"/>
      <c r="J1958" s="131"/>
    </row>
    <row r="1959" spans="1:10">
      <c r="A1959" s="279"/>
      <c r="B1959" s="204"/>
      <c r="C1959" s="192" t="s">
        <v>445</v>
      </c>
      <c r="D1959" s="202" t="s">
        <v>446</v>
      </c>
      <c r="E1959" s="198" t="s">
        <v>798</v>
      </c>
      <c r="F1959" s="198" t="s">
        <v>15</v>
      </c>
      <c r="G1959" s="205"/>
      <c r="H1959" s="209"/>
      <c r="I1959" s="216"/>
      <c r="J1959" s="131"/>
    </row>
    <row r="1960" spans="1:10">
      <c r="A1960" s="204"/>
      <c r="B1960" s="204"/>
      <c r="C1960" s="192"/>
      <c r="D1960" s="202"/>
      <c r="E1960" s="198"/>
      <c r="F1960" s="198"/>
      <c r="G1960" s="205"/>
      <c r="H1960" s="199"/>
      <c r="I1960" s="216"/>
    </row>
    <row r="1961" spans="1:10" ht="24">
      <c r="A1961" s="277">
        <v>21.6</v>
      </c>
      <c r="B1961" s="204" t="s">
        <v>1495</v>
      </c>
      <c r="C1961" s="193"/>
      <c r="D1961" s="150" t="s">
        <v>1154</v>
      </c>
      <c r="E1961" s="204"/>
      <c r="F1961" s="204" t="s">
        <v>3</v>
      </c>
      <c r="G1961" s="207"/>
      <c r="H1961" s="199"/>
      <c r="I1961" s="215"/>
    </row>
    <row r="1962" spans="1:10">
      <c r="A1962" s="278"/>
      <c r="B1962" s="204"/>
      <c r="C1962" s="192" t="s">
        <v>780</v>
      </c>
      <c r="D1962" s="202" t="s">
        <v>13</v>
      </c>
      <c r="E1962" s="198" t="s">
        <v>798</v>
      </c>
      <c r="F1962" s="198" t="s">
        <v>14</v>
      </c>
      <c r="G1962" s="205"/>
      <c r="H1962" s="199"/>
      <c r="I1962" s="216"/>
    </row>
    <row r="1963" spans="1:10">
      <c r="A1963" s="278"/>
      <c r="B1963" s="204"/>
      <c r="C1963" s="192" t="s">
        <v>783</v>
      </c>
      <c r="D1963" s="202" t="s">
        <v>1669</v>
      </c>
      <c r="E1963" s="198" t="s">
        <v>797</v>
      </c>
      <c r="F1963" s="198" t="s">
        <v>1380</v>
      </c>
      <c r="G1963" s="205"/>
      <c r="H1963" s="199"/>
      <c r="I1963" s="216"/>
    </row>
    <row r="1964" spans="1:10">
      <c r="A1964" s="278"/>
      <c r="B1964" s="204"/>
      <c r="C1964" s="192" t="s">
        <v>803</v>
      </c>
      <c r="D1964" s="202" t="s">
        <v>896</v>
      </c>
      <c r="E1964" s="198" t="s">
        <v>798</v>
      </c>
      <c r="F1964" s="198" t="s">
        <v>248</v>
      </c>
      <c r="G1964" s="195"/>
      <c r="H1964" s="209"/>
      <c r="I1964" s="216"/>
    </row>
    <row r="1965" spans="1:10">
      <c r="A1965" s="278"/>
      <c r="B1965" s="204"/>
      <c r="C1965" s="192" t="s">
        <v>458</v>
      </c>
      <c r="D1965" s="202" t="s">
        <v>128</v>
      </c>
      <c r="E1965" s="198" t="s">
        <v>798</v>
      </c>
      <c r="F1965" s="198" t="s">
        <v>8</v>
      </c>
      <c r="G1965" s="205"/>
      <c r="H1965" s="199"/>
      <c r="I1965" s="216"/>
    </row>
    <row r="1966" spans="1:10">
      <c r="A1966" s="278"/>
      <c r="B1966" s="204"/>
      <c r="C1966" s="192" t="s">
        <v>310</v>
      </c>
      <c r="D1966" s="202" t="s">
        <v>207</v>
      </c>
      <c r="E1966" s="198" t="s">
        <v>798</v>
      </c>
      <c r="F1966" s="198" t="s">
        <v>7</v>
      </c>
      <c r="G1966" s="205"/>
      <c r="H1966" s="199"/>
      <c r="I1966" s="216"/>
    </row>
    <row r="1967" spans="1:10">
      <c r="A1967" s="278"/>
      <c r="B1967" s="204"/>
      <c r="C1967" s="192" t="s">
        <v>306</v>
      </c>
      <c r="D1967" s="202" t="s">
        <v>1673</v>
      </c>
      <c r="E1967" s="198" t="s">
        <v>797</v>
      </c>
      <c r="F1967" s="198" t="s">
        <v>7</v>
      </c>
      <c r="G1967" s="205"/>
      <c r="H1967" s="199"/>
      <c r="I1967" s="216"/>
    </row>
    <row r="1968" spans="1:10">
      <c r="A1968" s="279"/>
      <c r="B1968" s="204"/>
      <c r="C1968" s="192" t="s">
        <v>445</v>
      </c>
      <c r="D1968" s="202" t="s">
        <v>446</v>
      </c>
      <c r="E1968" s="198" t="s">
        <v>798</v>
      </c>
      <c r="F1968" s="198" t="s">
        <v>15</v>
      </c>
      <c r="G1968" s="205"/>
      <c r="H1968" s="209"/>
      <c r="I1968" s="216"/>
    </row>
    <row r="1969" spans="1:10">
      <c r="A1969" s="204"/>
      <c r="B1969" s="204"/>
      <c r="C1969" s="192"/>
      <c r="D1969" s="202"/>
      <c r="E1969" s="198"/>
      <c r="F1969" s="198"/>
      <c r="G1969" s="205"/>
      <c r="H1969" s="199"/>
      <c r="I1969" s="216"/>
    </row>
    <row r="1970" spans="1:10">
      <c r="A1970" s="277">
        <v>21.7</v>
      </c>
      <c r="B1970" s="204" t="s">
        <v>1496</v>
      </c>
      <c r="C1970" s="193"/>
      <c r="D1970" s="150" t="s">
        <v>1497</v>
      </c>
      <c r="E1970" s="204"/>
      <c r="F1970" s="204" t="s">
        <v>3</v>
      </c>
      <c r="G1970" s="207"/>
      <c r="H1970" s="210"/>
      <c r="I1970" s="215"/>
    </row>
    <row r="1971" spans="1:10">
      <c r="A1971" s="278"/>
      <c r="B1971" s="204"/>
      <c r="C1971" s="192" t="s">
        <v>780</v>
      </c>
      <c r="D1971" s="202" t="s">
        <v>13</v>
      </c>
      <c r="E1971" s="198" t="s">
        <v>798</v>
      </c>
      <c r="F1971" s="198" t="s">
        <v>14</v>
      </c>
      <c r="G1971" s="205"/>
      <c r="H1971" s="199"/>
      <c r="I1971" s="216"/>
    </row>
    <row r="1972" spans="1:10">
      <c r="A1972" s="278"/>
      <c r="B1972" s="204"/>
      <c r="C1972" s="192" t="s">
        <v>783</v>
      </c>
      <c r="D1972" s="202" t="s">
        <v>1730</v>
      </c>
      <c r="E1972" s="198" t="s">
        <v>797</v>
      </c>
      <c r="F1972" s="198" t="s">
        <v>1380</v>
      </c>
      <c r="G1972" s="205"/>
      <c r="H1972" s="199"/>
      <c r="I1972" s="216"/>
    </row>
    <row r="1973" spans="1:10">
      <c r="A1973" s="278"/>
      <c r="B1973" s="204"/>
      <c r="C1973" s="192" t="s">
        <v>803</v>
      </c>
      <c r="D1973" s="202" t="s">
        <v>896</v>
      </c>
      <c r="E1973" s="198" t="s">
        <v>798</v>
      </c>
      <c r="F1973" s="198" t="s">
        <v>248</v>
      </c>
      <c r="G1973" s="205"/>
      <c r="H1973" s="199"/>
      <c r="I1973" s="216"/>
    </row>
    <row r="1974" spans="1:10">
      <c r="A1974" s="278"/>
      <c r="B1974" s="204"/>
      <c r="C1974" s="203" t="s">
        <v>420</v>
      </c>
      <c r="D1974" s="202" t="s">
        <v>97</v>
      </c>
      <c r="E1974" s="198" t="s">
        <v>798</v>
      </c>
      <c r="F1974" s="198" t="s">
        <v>124</v>
      </c>
      <c r="G1974" s="205"/>
      <c r="H1974" s="199"/>
      <c r="I1974" s="216"/>
    </row>
    <row r="1975" spans="1:10">
      <c r="A1975" s="278"/>
      <c r="B1975" s="204"/>
      <c r="C1975" s="192" t="s">
        <v>459</v>
      </c>
      <c r="D1975" s="202" t="s">
        <v>180</v>
      </c>
      <c r="E1975" s="198" t="s">
        <v>798</v>
      </c>
      <c r="F1975" s="198" t="s">
        <v>8</v>
      </c>
      <c r="G1975" s="205"/>
      <c r="H1975" s="199"/>
      <c r="I1975" s="216"/>
    </row>
    <row r="1976" spans="1:10">
      <c r="A1976" s="278"/>
      <c r="B1976" s="204"/>
      <c r="C1976" s="203" t="s">
        <v>310</v>
      </c>
      <c r="D1976" s="202" t="s">
        <v>207</v>
      </c>
      <c r="E1976" s="198" t="s">
        <v>798</v>
      </c>
      <c r="F1976" s="198" t="s">
        <v>7</v>
      </c>
      <c r="G1976" s="205"/>
      <c r="H1976" s="199"/>
      <c r="I1976" s="216"/>
    </row>
    <row r="1977" spans="1:10">
      <c r="A1977" s="278"/>
      <c r="B1977" s="204"/>
      <c r="C1977" s="203" t="s">
        <v>1498</v>
      </c>
      <c r="D1977" s="202" t="s">
        <v>1731</v>
      </c>
      <c r="E1977" s="198" t="s">
        <v>798</v>
      </c>
      <c r="F1977" s="198" t="s">
        <v>3</v>
      </c>
      <c r="G1977" s="205"/>
      <c r="H1977" s="199"/>
      <c r="I1977" s="216"/>
    </row>
    <row r="1978" spans="1:10">
      <c r="A1978" s="278"/>
      <c r="B1978" s="204"/>
      <c r="C1978" s="203" t="s">
        <v>1483</v>
      </c>
      <c r="D1978" s="202" t="s">
        <v>1732</v>
      </c>
      <c r="E1978" s="198" t="s">
        <v>798</v>
      </c>
      <c r="F1978" s="198" t="s">
        <v>3</v>
      </c>
      <c r="G1978" s="205"/>
      <c r="H1978" s="199"/>
      <c r="I1978" s="216"/>
    </row>
    <row r="1979" spans="1:10">
      <c r="A1979" s="279"/>
      <c r="B1979" s="204"/>
      <c r="C1979" s="192" t="s">
        <v>445</v>
      </c>
      <c r="D1979" s="202" t="s">
        <v>446</v>
      </c>
      <c r="E1979" s="198" t="s">
        <v>798</v>
      </c>
      <c r="F1979" s="198" t="s">
        <v>15</v>
      </c>
      <c r="G1979" s="205"/>
      <c r="H1979" s="199"/>
      <c r="I1979" s="216"/>
    </row>
    <row r="1980" spans="1:10">
      <c r="A1980" s="204"/>
      <c r="B1980" s="204"/>
      <c r="C1980" s="192"/>
      <c r="D1980" s="202"/>
      <c r="E1980" s="198"/>
      <c r="F1980" s="198"/>
      <c r="G1980" s="205"/>
      <c r="H1980" s="199"/>
      <c r="I1980" s="216"/>
    </row>
    <row r="1981" spans="1:10" ht="57" customHeight="1">
      <c r="A1981" s="277">
        <v>21.8</v>
      </c>
      <c r="B1981" s="204" t="s">
        <v>1686</v>
      </c>
      <c r="C1981" s="193"/>
      <c r="D1981" s="150" t="s">
        <v>158</v>
      </c>
      <c r="E1981" s="204"/>
      <c r="F1981" s="204" t="s">
        <v>3</v>
      </c>
      <c r="G1981" s="207"/>
      <c r="H1981" s="199"/>
      <c r="I1981" s="215"/>
      <c r="J1981" s="131"/>
    </row>
    <row r="1982" spans="1:10">
      <c r="A1982" s="278"/>
      <c r="B1982" s="204"/>
      <c r="C1982" s="192" t="s">
        <v>780</v>
      </c>
      <c r="D1982" s="202" t="s">
        <v>13</v>
      </c>
      <c r="E1982" s="198" t="s">
        <v>798</v>
      </c>
      <c r="F1982" s="198" t="s">
        <v>14</v>
      </c>
      <c r="G1982" s="205"/>
      <c r="H1982" s="199"/>
      <c r="I1982" s="216"/>
      <c r="J1982" s="131"/>
    </row>
    <row r="1983" spans="1:10">
      <c r="A1983" s="278"/>
      <c r="B1983" s="204"/>
      <c r="C1983" s="192" t="s">
        <v>803</v>
      </c>
      <c r="D1983" s="202" t="s">
        <v>896</v>
      </c>
      <c r="E1983" s="198" t="s">
        <v>798</v>
      </c>
      <c r="F1983" s="198" t="s">
        <v>248</v>
      </c>
      <c r="G1983" s="195"/>
      <c r="H1983" s="209"/>
      <c r="I1983" s="216"/>
      <c r="J1983" s="131"/>
    </row>
    <row r="1984" spans="1:10">
      <c r="A1984" s="278"/>
      <c r="B1984" s="204"/>
      <c r="C1984" s="203" t="s">
        <v>420</v>
      </c>
      <c r="D1984" s="202" t="s">
        <v>97</v>
      </c>
      <c r="E1984" s="198" t="s">
        <v>798</v>
      </c>
      <c r="F1984" s="198" t="s">
        <v>124</v>
      </c>
      <c r="G1984" s="205"/>
      <c r="H1984" s="199"/>
      <c r="I1984" s="216"/>
      <c r="J1984" s="131"/>
    </row>
    <row r="1985" spans="1:16" ht="56.25" customHeight="1">
      <c r="A1985" s="278"/>
      <c r="B1985" s="204"/>
      <c r="C1985" s="192" t="s">
        <v>478</v>
      </c>
      <c r="D1985" s="202" t="s">
        <v>158</v>
      </c>
      <c r="E1985" s="198" t="s">
        <v>797</v>
      </c>
      <c r="F1985" s="198" t="s">
        <v>163</v>
      </c>
      <c r="G1985" s="205"/>
      <c r="H1985" s="199"/>
      <c r="I1985" s="216"/>
      <c r="J1985" s="131"/>
    </row>
    <row r="1986" spans="1:16">
      <c r="A1986" s="279"/>
      <c r="B1986" s="204"/>
      <c r="C1986" s="192" t="s">
        <v>445</v>
      </c>
      <c r="D1986" s="202" t="s">
        <v>446</v>
      </c>
      <c r="E1986" s="198" t="s">
        <v>798</v>
      </c>
      <c r="F1986" s="198" t="s">
        <v>15</v>
      </c>
      <c r="G1986" s="205"/>
      <c r="H1986" s="209"/>
      <c r="I1986" s="216"/>
      <c r="J1986" s="131"/>
    </row>
    <row r="1987" spans="1:16">
      <c r="A1987" s="204"/>
      <c r="B1987" s="204"/>
      <c r="C1987" s="192"/>
      <c r="D1987" s="202"/>
      <c r="E1987" s="198"/>
      <c r="F1987" s="198"/>
      <c r="G1987" s="205"/>
      <c r="H1987" s="209"/>
      <c r="I1987" s="216"/>
      <c r="J1987" s="131"/>
    </row>
    <row r="1988" spans="1:16">
      <c r="A1988" s="282">
        <v>21.9</v>
      </c>
      <c r="B1988" s="204" t="s">
        <v>1698</v>
      </c>
      <c r="C1988" s="193"/>
      <c r="D1988" s="150" t="s">
        <v>1697</v>
      </c>
      <c r="E1988" s="204"/>
      <c r="F1988" s="204" t="s">
        <v>3</v>
      </c>
      <c r="G1988" s="207"/>
      <c r="H1988" s="210"/>
      <c r="I1988" s="215"/>
      <c r="K1988" s="159"/>
      <c r="L1988" s="160"/>
      <c r="M1988" s="161"/>
      <c r="N1988" s="162"/>
      <c r="O1988" s="163"/>
      <c r="P1988" s="163"/>
    </row>
    <row r="1989" spans="1:16">
      <c r="A1989" s="282"/>
      <c r="B1989" s="204"/>
      <c r="C1989" s="192" t="s">
        <v>780</v>
      </c>
      <c r="D1989" s="202" t="s">
        <v>13</v>
      </c>
      <c r="E1989" s="198" t="s">
        <v>798</v>
      </c>
      <c r="F1989" s="198" t="s">
        <v>14</v>
      </c>
      <c r="G1989" s="205"/>
      <c r="H1989" s="199"/>
      <c r="I1989" s="216"/>
      <c r="K1989" s="164"/>
      <c r="L1989" s="165"/>
      <c r="M1989" s="166"/>
      <c r="N1989" s="167"/>
      <c r="O1989" s="168"/>
      <c r="P1989" s="168"/>
    </row>
    <row r="1990" spans="1:16">
      <c r="A1990" s="282"/>
      <c r="B1990" s="204"/>
      <c r="C1990" s="192" t="s">
        <v>803</v>
      </c>
      <c r="D1990" s="202" t="s">
        <v>896</v>
      </c>
      <c r="E1990" s="198" t="s">
        <v>798</v>
      </c>
      <c r="F1990" s="198" t="s">
        <v>248</v>
      </c>
      <c r="G1990" s="205"/>
      <c r="H1990" s="199"/>
      <c r="I1990" s="216"/>
      <c r="K1990" s="164"/>
      <c r="L1990" s="165"/>
      <c r="M1990" s="166"/>
      <c r="N1990" s="167"/>
      <c r="O1990" s="168"/>
      <c r="P1990" s="168"/>
    </row>
    <row r="1991" spans="1:16">
      <c r="A1991" s="282"/>
      <c r="B1991" s="204"/>
      <c r="C1991" s="203" t="s">
        <v>479</v>
      </c>
      <c r="D1991" s="202" t="s">
        <v>279</v>
      </c>
      <c r="E1991" s="198" t="s">
        <v>798</v>
      </c>
      <c r="F1991" s="198" t="s">
        <v>3</v>
      </c>
      <c r="G1991" s="205"/>
      <c r="H1991" s="199"/>
      <c r="I1991" s="216"/>
      <c r="K1991" s="164"/>
      <c r="L1991" s="165"/>
      <c r="M1991" s="166"/>
      <c r="N1991" s="167"/>
      <c r="O1991" s="168"/>
      <c r="P1991" s="168"/>
    </row>
    <row r="1992" spans="1:16">
      <c r="A1992" s="282"/>
      <c r="B1992" s="204"/>
      <c r="C1992" s="203" t="s">
        <v>321</v>
      </c>
      <c r="D1992" s="202" t="s">
        <v>280</v>
      </c>
      <c r="E1992" s="198" t="s">
        <v>798</v>
      </c>
      <c r="F1992" s="198" t="s">
        <v>7</v>
      </c>
      <c r="G1992" s="205"/>
      <c r="H1992" s="199"/>
      <c r="I1992" s="216"/>
      <c r="K1992" s="164"/>
      <c r="L1992" s="165"/>
      <c r="M1992" s="169"/>
      <c r="N1992" s="170"/>
      <c r="O1992" s="168"/>
      <c r="P1992" s="168"/>
    </row>
    <row r="1993" spans="1:16">
      <c r="A1993" s="282"/>
      <c r="B1993" s="204"/>
      <c r="C1993" s="192" t="s">
        <v>445</v>
      </c>
      <c r="D1993" s="202" t="s">
        <v>446</v>
      </c>
      <c r="E1993" s="198" t="s">
        <v>798</v>
      </c>
      <c r="F1993" s="198" t="s">
        <v>15</v>
      </c>
      <c r="G1993" s="205"/>
      <c r="H1993" s="199"/>
      <c r="I1993" s="216"/>
      <c r="K1993" s="159"/>
      <c r="L1993" s="165"/>
      <c r="M1993" s="166"/>
      <c r="N1993" s="167"/>
      <c r="O1993" s="168"/>
      <c r="P1993" s="168"/>
    </row>
    <row r="1994" spans="1:16">
      <c r="A1994" s="204"/>
      <c r="B1994" s="204"/>
      <c r="C1994" s="192"/>
      <c r="D1994" s="202"/>
      <c r="E1994" s="198"/>
      <c r="F1994" s="198"/>
      <c r="G1994" s="205"/>
      <c r="H1994" s="209"/>
      <c r="I1994" s="216"/>
      <c r="J1994" s="131"/>
    </row>
    <row r="1995" spans="1:16">
      <c r="A1995" s="204">
        <v>22</v>
      </c>
      <c r="B1995" s="204" t="s">
        <v>1155</v>
      </c>
      <c r="C1995" s="192"/>
      <c r="D1995" s="150" t="s">
        <v>11</v>
      </c>
      <c r="E1995" s="198"/>
      <c r="F1995" s="198"/>
      <c r="G1995" s="205"/>
      <c r="H1995" s="199"/>
      <c r="I1995" s="216"/>
    </row>
    <row r="1996" spans="1:16">
      <c r="A1996" s="204"/>
      <c r="B1996" s="204"/>
      <c r="C1996" s="192"/>
      <c r="D1996" s="202"/>
      <c r="E1996" s="198"/>
      <c r="F1996" s="198"/>
      <c r="G1996" s="205"/>
      <c r="H1996" s="199"/>
      <c r="I1996" s="216"/>
    </row>
    <row r="1997" spans="1:16" ht="24">
      <c r="A1997" s="277">
        <v>22.1</v>
      </c>
      <c r="B1997" s="204" t="s">
        <v>1160</v>
      </c>
      <c r="C1997" s="192"/>
      <c r="D1997" s="150" t="s">
        <v>1383</v>
      </c>
      <c r="E1997" s="204"/>
      <c r="F1997" s="204" t="s">
        <v>3</v>
      </c>
      <c r="G1997" s="205"/>
      <c r="H1997" s="199"/>
      <c r="I1997" s="215"/>
      <c r="J1997" s="75"/>
    </row>
    <row r="1998" spans="1:16">
      <c r="A1998" s="278"/>
      <c r="B1998" s="204"/>
      <c r="C1998" s="192" t="s">
        <v>788</v>
      </c>
      <c r="D1998" s="202" t="s">
        <v>94</v>
      </c>
      <c r="E1998" s="198" t="s">
        <v>798</v>
      </c>
      <c r="F1998" s="198" t="s">
        <v>14</v>
      </c>
      <c r="G1998" s="205"/>
      <c r="H1998" s="199"/>
      <c r="I1998" s="216"/>
    </row>
    <row r="1999" spans="1:16">
      <c r="A1999" s="278"/>
      <c r="B1999" s="204"/>
      <c r="C1999" s="192" t="s">
        <v>803</v>
      </c>
      <c r="D1999" s="202" t="s">
        <v>896</v>
      </c>
      <c r="E1999" s="198" t="s">
        <v>798</v>
      </c>
      <c r="F1999" s="198" t="s">
        <v>248</v>
      </c>
      <c r="G1999" s="195"/>
      <c r="H1999" s="209"/>
      <c r="I1999" s="216"/>
    </row>
    <row r="2000" spans="1:16">
      <c r="A2000" s="278"/>
      <c r="B2000" s="204"/>
      <c r="C2000" s="192" t="s">
        <v>435</v>
      </c>
      <c r="D2000" s="202" t="s">
        <v>436</v>
      </c>
      <c r="E2000" s="198" t="s">
        <v>797</v>
      </c>
      <c r="F2000" s="198" t="s">
        <v>124</v>
      </c>
      <c r="G2000" s="205"/>
      <c r="H2000" s="199"/>
      <c r="I2000" s="216"/>
    </row>
    <row r="2001" spans="1:10">
      <c r="A2001" s="278"/>
      <c r="B2001" s="204"/>
      <c r="C2001" s="192" t="s">
        <v>463</v>
      </c>
      <c r="D2001" s="202" t="s">
        <v>464</v>
      </c>
      <c r="E2001" s="198" t="s">
        <v>798</v>
      </c>
      <c r="F2001" s="198" t="s">
        <v>898</v>
      </c>
      <c r="G2001" s="205"/>
      <c r="H2001" s="199"/>
      <c r="I2001" s="216"/>
    </row>
    <row r="2002" spans="1:10">
      <c r="A2002" s="278"/>
      <c r="B2002" s="204"/>
      <c r="C2002" s="192" t="s">
        <v>465</v>
      </c>
      <c r="D2002" s="202" t="s">
        <v>183</v>
      </c>
      <c r="E2002" s="198" t="s">
        <v>798</v>
      </c>
      <c r="F2002" s="198" t="s">
        <v>4</v>
      </c>
      <c r="G2002" s="205"/>
      <c r="H2002" s="199"/>
      <c r="I2002" s="216"/>
    </row>
    <row r="2003" spans="1:10">
      <c r="A2003" s="278"/>
      <c r="B2003" s="204"/>
      <c r="C2003" s="192" t="s">
        <v>466</v>
      </c>
      <c r="D2003" s="202" t="s">
        <v>184</v>
      </c>
      <c r="E2003" s="198" t="s">
        <v>798</v>
      </c>
      <c r="F2003" s="198" t="s">
        <v>4</v>
      </c>
      <c r="G2003" s="205"/>
      <c r="H2003" s="199"/>
      <c r="I2003" s="216"/>
    </row>
    <row r="2004" spans="1:10">
      <c r="A2004" s="278"/>
      <c r="B2004" s="204"/>
      <c r="C2004" s="192" t="s">
        <v>467</v>
      </c>
      <c r="D2004" s="202" t="s">
        <v>41</v>
      </c>
      <c r="E2004" s="198" t="s">
        <v>798</v>
      </c>
      <c r="F2004" s="198" t="s">
        <v>4</v>
      </c>
      <c r="G2004" s="205"/>
      <c r="H2004" s="199"/>
      <c r="I2004" s="216"/>
    </row>
    <row r="2005" spans="1:10">
      <c r="A2005" s="278"/>
      <c r="B2005" s="204"/>
      <c r="C2005" s="192" t="s">
        <v>468</v>
      </c>
      <c r="D2005" s="202" t="s">
        <v>469</v>
      </c>
      <c r="E2005" s="198" t="s">
        <v>798</v>
      </c>
      <c r="F2005" s="198" t="s">
        <v>4</v>
      </c>
      <c r="G2005" s="205"/>
      <c r="H2005" s="199"/>
      <c r="I2005" s="216"/>
    </row>
    <row r="2006" spans="1:10">
      <c r="A2006" s="278"/>
      <c r="B2006" s="204"/>
      <c r="C2006" s="192" t="s">
        <v>470</v>
      </c>
      <c r="D2006" s="202" t="s">
        <v>38</v>
      </c>
      <c r="E2006" s="198" t="s">
        <v>798</v>
      </c>
      <c r="F2006" s="198" t="s">
        <v>4</v>
      </c>
      <c r="G2006" s="205"/>
      <c r="H2006" s="199"/>
      <c r="I2006" s="216"/>
    </row>
    <row r="2007" spans="1:10">
      <c r="A2007" s="278"/>
      <c r="B2007" s="204"/>
      <c r="C2007" s="192" t="s">
        <v>471</v>
      </c>
      <c r="D2007" s="202" t="s">
        <v>39</v>
      </c>
      <c r="E2007" s="198" t="s">
        <v>798</v>
      </c>
      <c r="F2007" s="198" t="s">
        <v>4</v>
      </c>
      <c r="G2007" s="205"/>
      <c r="H2007" s="199"/>
      <c r="I2007" s="216"/>
    </row>
    <row r="2008" spans="1:10">
      <c r="A2008" s="278"/>
      <c r="B2008" s="204"/>
      <c r="C2008" s="192" t="s">
        <v>472</v>
      </c>
      <c r="D2008" s="202" t="s">
        <v>40</v>
      </c>
      <c r="E2008" s="198" t="s">
        <v>798</v>
      </c>
      <c r="F2008" s="198" t="s">
        <v>4</v>
      </c>
      <c r="G2008" s="205"/>
      <c r="H2008" s="199"/>
      <c r="I2008" s="216"/>
      <c r="J2008" s="131"/>
    </row>
    <row r="2009" spans="1:10">
      <c r="A2009" s="278"/>
      <c r="B2009" s="204"/>
      <c r="C2009" s="192" t="s">
        <v>473</v>
      </c>
      <c r="D2009" s="202" t="s">
        <v>474</v>
      </c>
      <c r="E2009" s="198" t="s">
        <v>798</v>
      </c>
      <c r="F2009" s="198" t="s">
        <v>185</v>
      </c>
      <c r="G2009" s="205"/>
      <c r="H2009" s="199"/>
      <c r="I2009" s="216"/>
      <c r="J2009" s="131"/>
    </row>
    <row r="2010" spans="1:10">
      <c r="A2010" s="278"/>
      <c r="B2010" s="204"/>
      <c r="C2010" s="192" t="s">
        <v>475</v>
      </c>
      <c r="D2010" s="202" t="s">
        <v>476</v>
      </c>
      <c r="E2010" s="198" t="s">
        <v>798</v>
      </c>
      <c r="F2010" s="198" t="s">
        <v>477</v>
      </c>
      <c r="G2010" s="205"/>
      <c r="H2010" s="199"/>
      <c r="I2010" s="216"/>
      <c r="J2010" s="131"/>
    </row>
    <row r="2011" spans="1:10">
      <c r="A2011" s="278"/>
      <c r="B2011" s="204"/>
      <c r="C2011" s="192" t="s">
        <v>346</v>
      </c>
      <c r="D2011" s="202" t="s">
        <v>46</v>
      </c>
      <c r="E2011" s="198" t="s">
        <v>798</v>
      </c>
      <c r="F2011" s="198" t="s">
        <v>4</v>
      </c>
      <c r="G2011" s="205"/>
      <c r="H2011" s="199"/>
      <c r="I2011" s="216"/>
      <c r="J2011" s="131"/>
    </row>
    <row r="2012" spans="1:10">
      <c r="A2012" s="278"/>
      <c r="B2012" s="204"/>
      <c r="C2012" s="192" t="s">
        <v>521</v>
      </c>
      <c r="D2012" s="202" t="s">
        <v>522</v>
      </c>
      <c r="E2012" s="198" t="s">
        <v>798</v>
      </c>
      <c r="F2012" s="198" t="s">
        <v>140</v>
      </c>
      <c r="G2012" s="205"/>
      <c r="H2012" s="199"/>
      <c r="I2012" s="216"/>
      <c r="J2012" s="131"/>
    </row>
    <row r="2013" spans="1:10">
      <c r="A2013" s="279"/>
      <c r="B2013" s="204"/>
      <c r="C2013" s="192" t="s">
        <v>445</v>
      </c>
      <c r="D2013" s="202" t="s">
        <v>446</v>
      </c>
      <c r="E2013" s="198" t="s">
        <v>798</v>
      </c>
      <c r="F2013" s="198" t="s">
        <v>15</v>
      </c>
      <c r="G2013" s="205"/>
      <c r="H2013" s="209"/>
      <c r="I2013" s="216"/>
      <c r="J2013" s="131"/>
    </row>
    <row r="2014" spans="1:10">
      <c r="A2014" s="204"/>
      <c r="B2014" s="204"/>
      <c r="C2014" s="192"/>
      <c r="D2014" s="202"/>
      <c r="E2014" s="198"/>
      <c r="F2014" s="198"/>
      <c r="G2014" s="205"/>
      <c r="H2014" s="199"/>
      <c r="I2014" s="216"/>
      <c r="J2014" s="131"/>
    </row>
    <row r="2015" spans="1:10" ht="24">
      <c r="A2015" s="277">
        <v>22.2</v>
      </c>
      <c r="B2015" s="204" t="s">
        <v>1161</v>
      </c>
      <c r="C2015" s="192"/>
      <c r="D2015" s="150" t="s">
        <v>1047</v>
      </c>
      <c r="E2015" s="204"/>
      <c r="F2015" s="204" t="s">
        <v>4</v>
      </c>
      <c r="G2015" s="205"/>
      <c r="H2015" s="199"/>
      <c r="I2015" s="215"/>
      <c r="J2015" s="131"/>
    </row>
    <row r="2016" spans="1:10">
      <c r="A2016" s="278"/>
      <c r="B2016" s="204"/>
      <c r="C2016" s="192" t="s">
        <v>788</v>
      </c>
      <c r="D2016" s="202" t="s">
        <v>94</v>
      </c>
      <c r="E2016" s="198" t="s">
        <v>798</v>
      </c>
      <c r="F2016" s="198" t="s">
        <v>14</v>
      </c>
      <c r="G2016" s="205"/>
      <c r="H2016" s="199"/>
      <c r="I2016" s="216"/>
      <c r="J2016" s="131"/>
    </row>
    <row r="2017" spans="1:10">
      <c r="A2017" s="278"/>
      <c r="B2017" s="204"/>
      <c r="C2017" s="192" t="s">
        <v>803</v>
      </c>
      <c r="D2017" s="202" t="s">
        <v>896</v>
      </c>
      <c r="E2017" s="198" t="s">
        <v>798</v>
      </c>
      <c r="F2017" s="198" t="s">
        <v>248</v>
      </c>
      <c r="G2017" s="195"/>
      <c r="H2017" s="209"/>
      <c r="I2017" s="216"/>
      <c r="J2017" s="131"/>
    </row>
    <row r="2018" spans="1:10">
      <c r="A2018" s="278"/>
      <c r="B2018" s="204"/>
      <c r="C2018" s="192" t="s">
        <v>435</v>
      </c>
      <c r="D2018" s="202" t="s">
        <v>436</v>
      </c>
      <c r="E2018" s="198" t="s">
        <v>797</v>
      </c>
      <c r="F2018" s="198" t="s">
        <v>124</v>
      </c>
      <c r="G2018" s="205"/>
      <c r="H2018" s="199"/>
      <c r="I2018" s="216"/>
      <c r="J2018" s="131"/>
    </row>
    <row r="2019" spans="1:10">
      <c r="A2019" s="278"/>
      <c r="B2019" s="204"/>
      <c r="C2019" s="192" t="s">
        <v>463</v>
      </c>
      <c r="D2019" s="202" t="s">
        <v>464</v>
      </c>
      <c r="E2019" s="198" t="s">
        <v>798</v>
      </c>
      <c r="F2019" s="198" t="s">
        <v>898</v>
      </c>
      <c r="G2019" s="205"/>
      <c r="H2019" s="199"/>
      <c r="I2019" s="216"/>
      <c r="J2019" s="131"/>
    </row>
    <row r="2020" spans="1:10">
      <c r="A2020" s="278"/>
      <c r="B2020" s="204"/>
      <c r="C2020" s="192" t="s">
        <v>465</v>
      </c>
      <c r="D2020" s="202" t="s">
        <v>183</v>
      </c>
      <c r="E2020" s="198" t="s">
        <v>798</v>
      </c>
      <c r="F2020" s="198" t="s">
        <v>4</v>
      </c>
      <c r="G2020" s="205"/>
      <c r="H2020" s="199"/>
      <c r="I2020" s="216"/>
      <c r="J2020" s="131"/>
    </row>
    <row r="2021" spans="1:10">
      <c r="A2021" s="278"/>
      <c r="B2021" s="204"/>
      <c r="C2021" s="192" t="s">
        <v>468</v>
      </c>
      <c r="D2021" s="202" t="s">
        <v>469</v>
      </c>
      <c r="E2021" s="198" t="s">
        <v>798</v>
      </c>
      <c r="F2021" s="198" t="s">
        <v>4</v>
      </c>
      <c r="G2021" s="205"/>
      <c r="H2021" s="199"/>
      <c r="I2021" s="216"/>
      <c r="J2021" s="131"/>
    </row>
    <row r="2022" spans="1:10">
      <c r="A2022" s="278"/>
      <c r="B2022" s="204"/>
      <c r="C2022" s="192" t="s">
        <v>470</v>
      </c>
      <c r="D2022" s="202" t="s">
        <v>38</v>
      </c>
      <c r="E2022" s="198" t="s">
        <v>798</v>
      </c>
      <c r="F2022" s="198" t="s">
        <v>4</v>
      </c>
      <c r="G2022" s="205"/>
      <c r="H2022" s="199"/>
      <c r="I2022" s="216"/>
      <c r="J2022" s="131"/>
    </row>
    <row r="2023" spans="1:10">
      <c r="A2023" s="278"/>
      <c r="B2023" s="204"/>
      <c r="C2023" s="192" t="s">
        <v>471</v>
      </c>
      <c r="D2023" s="202" t="s">
        <v>39</v>
      </c>
      <c r="E2023" s="198" t="s">
        <v>798</v>
      </c>
      <c r="F2023" s="198" t="s">
        <v>4</v>
      </c>
      <c r="G2023" s="205"/>
      <c r="H2023" s="199"/>
      <c r="I2023" s="216"/>
      <c r="J2023" s="131"/>
    </row>
    <row r="2024" spans="1:10">
      <c r="A2024" s="278"/>
      <c r="B2024" s="204"/>
      <c r="C2024" s="192" t="s">
        <v>472</v>
      </c>
      <c r="D2024" s="202" t="s">
        <v>40</v>
      </c>
      <c r="E2024" s="198" t="s">
        <v>798</v>
      </c>
      <c r="F2024" s="198" t="s">
        <v>4</v>
      </c>
      <c r="G2024" s="205"/>
      <c r="H2024" s="199"/>
      <c r="I2024" s="216"/>
      <c r="J2024" s="131"/>
    </row>
    <row r="2025" spans="1:10">
      <c r="A2025" s="278"/>
      <c r="B2025" s="204"/>
      <c r="C2025" s="192" t="s">
        <v>473</v>
      </c>
      <c r="D2025" s="202" t="s">
        <v>474</v>
      </c>
      <c r="E2025" s="198" t="s">
        <v>798</v>
      </c>
      <c r="F2025" s="198" t="s">
        <v>185</v>
      </c>
      <c r="G2025" s="205"/>
      <c r="H2025" s="199"/>
      <c r="I2025" s="216"/>
      <c r="J2025" s="131"/>
    </row>
    <row r="2026" spans="1:10">
      <c r="A2026" s="278"/>
      <c r="B2026" s="204"/>
      <c r="C2026" s="192" t="s">
        <v>475</v>
      </c>
      <c r="D2026" s="202" t="s">
        <v>476</v>
      </c>
      <c r="E2026" s="198" t="s">
        <v>798</v>
      </c>
      <c r="F2026" s="198" t="s">
        <v>477</v>
      </c>
      <c r="G2026" s="205"/>
      <c r="H2026" s="199"/>
      <c r="I2026" s="216"/>
      <c r="J2026" s="131"/>
    </row>
    <row r="2027" spans="1:10">
      <c r="A2027" s="278"/>
      <c r="B2027" s="204"/>
      <c r="C2027" s="192" t="s">
        <v>346</v>
      </c>
      <c r="D2027" s="202" t="s">
        <v>46</v>
      </c>
      <c r="E2027" s="198" t="s">
        <v>798</v>
      </c>
      <c r="F2027" s="198" t="s">
        <v>4</v>
      </c>
      <c r="G2027" s="205"/>
      <c r="H2027" s="199"/>
      <c r="I2027" s="216"/>
      <c r="J2027" s="131"/>
    </row>
    <row r="2028" spans="1:10">
      <c r="A2028" s="278"/>
      <c r="B2028" s="204"/>
      <c r="C2028" s="192" t="s">
        <v>521</v>
      </c>
      <c r="D2028" s="202" t="s">
        <v>522</v>
      </c>
      <c r="E2028" s="198" t="s">
        <v>798</v>
      </c>
      <c r="F2028" s="198" t="s">
        <v>140</v>
      </c>
      <c r="G2028" s="205"/>
      <c r="H2028" s="199"/>
      <c r="I2028" s="216"/>
      <c r="J2028" s="131"/>
    </row>
    <row r="2029" spans="1:10">
      <c r="A2029" s="279"/>
      <c r="B2029" s="204"/>
      <c r="C2029" s="192" t="s">
        <v>445</v>
      </c>
      <c r="D2029" s="202" t="s">
        <v>446</v>
      </c>
      <c r="E2029" s="198" t="s">
        <v>798</v>
      </c>
      <c r="F2029" s="198" t="s">
        <v>15</v>
      </c>
      <c r="G2029" s="205"/>
      <c r="H2029" s="209"/>
      <c r="I2029" s="216"/>
      <c r="J2029" s="131"/>
    </row>
    <row r="2030" spans="1:10">
      <c r="A2030" s="204"/>
      <c r="B2030" s="204"/>
      <c r="C2030" s="192"/>
      <c r="D2030" s="202"/>
      <c r="E2030" s="198"/>
      <c r="F2030" s="198"/>
      <c r="G2030" s="205"/>
      <c r="H2030" s="199"/>
      <c r="I2030" s="216"/>
      <c r="J2030" s="131"/>
    </row>
    <row r="2031" spans="1:10">
      <c r="A2031" s="204">
        <v>23</v>
      </c>
      <c r="B2031" s="204" t="s">
        <v>1156</v>
      </c>
      <c r="C2031" s="192"/>
      <c r="D2031" s="150" t="s">
        <v>1674</v>
      </c>
      <c r="E2031" s="198"/>
      <c r="F2031" s="198"/>
      <c r="G2031" s="205"/>
      <c r="H2031" s="199"/>
      <c r="I2031" s="216"/>
      <c r="J2031" s="131"/>
    </row>
    <row r="2032" spans="1:10">
      <c r="A2032" s="204"/>
      <c r="B2032" s="204"/>
      <c r="C2032" s="192"/>
      <c r="D2032" s="202"/>
      <c r="E2032" s="198"/>
      <c r="F2032" s="198"/>
      <c r="G2032" s="227"/>
      <c r="H2032" s="199"/>
      <c r="I2032" s="216"/>
      <c r="J2032" s="131"/>
    </row>
    <row r="2033" spans="1:10">
      <c r="A2033" s="277">
        <v>23.1</v>
      </c>
      <c r="B2033" s="204" t="s">
        <v>1162</v>
      </c>
      <c r="C2033" s="192"/>
      <c r="D2033" s="150" t="s">
        <v>1048</v>
      </c>
      <c r="E2033" s="204"/>
      <c r="F2033" s="204" t="s">
        <v>3</v>
      </c>
      <c r="G2033" s="207"/>
      <c r="H2033" s="199"/>
      <c r="I2033" s="215"/>
      <c r="J2033" s="131"/>
    </row>
    <row r="2034" spans="1:10">
      <c r="A2034" s="278"/>
      <c r="B2034" s="204"/>
      <c r="C2034" s="192" t="s">
        <v>780</v>
      </c>
      <c r="D2034" s="202" t="s">
        <v>13</v>
      </c>
      <c r="E2034" s="198" t="s">
        <v>798</v>
      </c>
      <c r="F2034" s="198" t="s">
        <v>14</v>
      </c>
      <c r="G2034" s="228"/>
      <c r="H2034" s="199"/>
      <c r="I2034" s="216"/>
      <c r="J2034" s="131"/>
    </row>
    <row r="2035" spans="1:10">
      <c r="A2035" s="278"/>
      <c r="B2035" s="204"/>
      <c r="C2035" s="192" t="s">
        <v>803</v>
      </c>
      <c r="D2035" s="202" t="s">
        <v>896</v>
      </c>
      <c r="E2035" s="198" t="s">
        <v>798</v>
      </c>
      <c r="F2035" s="198" t="s">
        <v>248</v>
      </c>
      <c r="G2035" s="195"/>
      <c r="H2035" s="209"/>
      <c r="I2035" s="216"/>
      <c r="J2035" s="131"/>
    </row>
    <row r="2036" spans="1:10">
      <c r="A2036" s="278"/>
      <c r="B2036" s="204"/>
      <c r="C2036" s="192" t="s">
        <v>458</v>
      </c>
      <c r="D2036" s="202" t="s">
        <v>128</v>
      </c>
      <c r="E2036" s="198" t="s">
        <v>798</v>
      </c>
      <c r="F2036" s="198" t="s">
        <v>8</v>
      </c>
      <c r="G2036" s="205"/>
      <c r="H2036" s="199"/>
      <c r="I2036" s="216"/>
      <c r="J2036" s="131"/>
    </row>
    <row r="2037" spans="1:10">
      <c r="A2037" s="279"/>
      <c r="B2037" s="204"/>
      <c r="C2037" s="192" t="s">
        <v>445</v>
      </c>
      <c r="D2037" s="202" t="s">
        <v>446</v>
      </c>
      <c r="E2037" s="198" t="s">
        <v>798</v>
      </c>
      <c r="F2037" s="198" t="s">
        <v>15</v>
      </c>
      <c r="G2037" s="205"/>
      <c r="H2037" s="209"/>
      <c r="I2037" s="216"/>
      <c r="J2037" s="131"/>
    </row>
    <row r="2038" spans="1:10">
      <c r="A2038" s="204"/>
      <c r="B2038" s="204"/>
      <c r="C2038" s="192"/>
      <c r="D2038" s="202"/>
      <c r="E2038" s="198"/>
      <c r="F2038" s="198"/>
      <c r="G2038" s="205"/>
      <c r="H2038" s="199"/>
      <c r="I2038" s="216"/>
      <c r="J2038" s="131"/>
    </row>
    <row r="2039" spans="1:10">
      <c r="A2039" s="277">
        <v>23.2</v>
      </c>
      <c r="B2039" s="204" t="s">
        <v>1164</v>
      </c>
      <c r="C2039" s="192"/>
      <c r="D2039" s="150" t="s">
        <v>1407</v>
      </c>
      <c r="E2039" s="204"/>
      <c r="F2039" s="204" t="s">
        <v>3</v>
      </c>
      <c r="G2039" s="227"/>
      <c r="H2039" s="199"/>
      <c r="I2039" s="215"/>
      <c r="J2039" s="131"/>
    </row>
    <row r="2040" spans="1:10">
      <c r="A2040" s="278"/>
      <c r="B2040" s="204"/>
      <c r="C2040" s="192" t="s">
        <v>780</v>
      </c>
      <c r="D2040" s="202" t="s">
        <v>13</v>
      </c>
      <c r="E2040" s="198" t="s">
        <v>798</v>
      </c>
      <c r="F2040" s="198" t="s">
        <v>14</v>
      </c>
      <c r="G2040" s="228"/>
      <c r="H2040" s="199"/>
      <c r="I2040" s="216"/>
      <c r="J2040" s="131"/>
    </row>
    <row r="2041" spans="1:10">
      <c r="A2041" s="278"/>
      <c r="B2041" s="204"/>
      <c r="C2041" s="192" t="s">
        <v>803</v>
      </c>
      <c r="D2041" s="202" t="s">
        <v>896</v>
      </c>
      <c r="E2041" s="198" t="s">
        <v>798</v>
      </c>
      <c r="F2041" s="198" t="s">
        <v>248</v>
      </c>
      <c r="G2041" s="195"/>
      <c r="H2041" s="209"/>
      <c r="I2041" s="216"/>
      <c r="J2041" s="131"/>
    </row>
    <row r="2042" spans="1:10">
      <c r="A2042" s="278"/>
      <c r="B2042" s="204"/>
      <c r="C2042" s="192" t="s">
        <v>458</v>
      </c>
      <c r="D2042" s="202" t="s">
        <v>128</v>
      </c>
      <c r="E2042" s="198" t="s">
        <v>798</v>
      </c>
      <c r="F2042" s="198" t="s">
        <v>8</v>
      </c>
      <c r="G2042" s="228"/>
      <c r="H2042" s="199"/>
      <c r="I2042" s="216"/>
      <c r="J2042" s="131"/>
    </row>
    <row r="2043" spans="1:10">
      <c r="A2043" s="278"/>
      <c r="B2043" s="204"/>
      <c r="C2043" s="192" t="s">
        <v>310</v>
      </c>
      <c r="D2043" s="202" t="s">
        <v>207</v>
      </c>
      <c r="E2043" s="198" t="s">
        <v>798</v>
      </c>
      <c r="F2043" s="198" t="s">
        <v>7</v>
      </c>
      <c r="G2043" s="228"/>
      <c r="H2043" s="199"/>
      <c r="I2043" s="216"/>
      <c r="J2043" s="131"/>
    </row>
    <row r="2044" spans="1:10">
      <c r="A2044" s="279"/>
      <c r="B2044" s="204"/>
      <c r="C2044" s="192" t="s">
        <v>445</v>
      </c>
      <c r="D2044" s="202" t="s">
        <v>446</v>
      </c>
      <c r="E2044" s="198" t="s">
        <v>798</v>
      </c>
      <c r="F2044" s="198" t="s">
        <v>15</v>
      </c>
      <c r="G2044" s="228"/>
      <c r="H2044" s="209"/>
      <c r="I2044" s="216"/>
      <c r="J2044" s="131"/>
    </row>
    <row r="2045" spans="1:10">
      <c r="A2045" s="204"/>
      <c r="B2045" s="204"/>
      <c r="C2045" s="192"/>
      <c r="D2045" s="202"/>
      <c r="E2045" s="198"/>
      <c r="F2045" s="198"/>
      <c r="G2045" s="205"/>
      <c r="H2045" s="199"/>
      <c r="I2045" s="216"/>
      <c r="J2045" s="131"/>
    </row>
    <row r="2046" spans="1:10">
      <c r="A2046" s="277">
        <v>23.3</v>
      </c>
      <c r="B2046" s="204" t="s">
        <v>1163</v>
      </c>
      <c r="C2046" s="192"/>
      <c r="D2046" s="150" t="s">
        <v>1049</v>
      </c>
      <c r="E2046" s="204"/>
      <c r="F2046" s="204" t="s">
        <v>3</v>
      </c>
      <c r="G2046" s="207"/>
      <c r="H2046" s="199"/>
      <c r="I2046" s="215"/>
      <c r="J2046" s="131"/>
    </row>
    <row r="2047" spans="1:10">
      <c r="A2047" s="278"/>
      <c r="B2047" s="204"/>
      <c r="C2047" s="192" t="s">
        <v>780</v>
      </c>
      <c r="D2047" s="202" t="s">
        <v>13</v>
      </c>
      <c r="E2047" s="198" t="s">
        <v>798</v>
      </c>
      <c r="F2047" s="198" t="s">
        <v>14</v>
      </c>
      <c r="G2047" s="205"/>
      <c r="H2047" s="199"/>
      <c r="I2047" s="216"/>
      <c r="J2047" s="131"/>
    </row>
    <row r="2048" spans="1:10">
      <c r="A2048" s="278"/>
      <c r="B2048" s="204"/>
      <c r="C2048" s="192" t="s">
        <v>803</v>
      </c>
      <c r="D2048" s="202" t="s">
        <v>896</v>
      </c>
      <c r="E2048" s="198" t="s">
        <v>798</v>
      </c>
      <c r="F2048" s="198" t="s">
        <v>248</v>
      </c>
      <c r="G2048" s="195"/>
      <c r="H2048" s="209"/>
      <c r="I2048" s="216"/>
      <c r="J2048" s="131"/>
    </row>
    <row r="2049" spans="1:10">
      <c r="A2049" s="278"/>
      <c r="B2049" s="204"/>
      <c r="C2049" s="192" t="s">
        <v>516</v>
      </c>
      <c r="D2049" s="202" t="s">
        <v>220</v>
      </c>
      <c r="E2049" s="198" t="s">
        <v>798</v>
      </c>
      <c r="F2049" s="198" t="s">
        <v>7</v>
      </c>
      <c r="G2049" s="205"/>
      <c r="H2049" s="199"/>
      <c r="I2049" s="216"/>
      <c r="J2049" s="131"/>
    </row>
    <row r="2050" spans="1:10">
      <c r="A2050" s="278"/>
      <c r="B2050" s="204"/>
      <c r="C2050" s="192" t="s">
        <v>517</v>
      </c>
      <c r="D2050" s="202" t="s">
        <v>221</v>
      </c>
      <c r="E2050" s="198" t="s">
        <v>798</v>
      </c>
      <c r="F2050" s="198" t="s">
        <v>7</v>
      </c>
      <c r="G2050" s="205"/>
      <c r="H2050" s="199"/>
      <c r="I2050" s="216"/>
      <c r="J2050" s="131"/>
    </row>
    <row r="2051" spans="1:10">
      <c r="A2051" s="278"/>
      <c r="B2051" s="204"/>
      <c r="C2051" s="192" t="s">
        <v>353</v>
      </c>
      <c r="D2051" s="202" t="s">
        <v>42</v>
      </c>
      <c r="E2051" s="198" t="s">
        <v>798</v>
      </c>
      <c r="F2051" s="198" t="s">
        <v>251</v>
      </c>
      <c r="G2051" s="205"/>
      <c r="H2051" s="199"/>
      <c r="I2051" s="216"/>
      <c r="J2051" s="131"/>
    </row>
    <row r="2052" spans="1:10">
      <c r="A2052" s="278"/>
      <c r="B2052" s="204"/>
      <c r="C2052" s="192" t="s">
        <v>315</v>
      </c>
      <c r="D2052" s="202" t="s">
        <v>215</v>
      </c>
      <c r="E2052" s="198" t="s">
        <v>798</v>
      </c>
      <c r="F2052" s="198" t="s">
        <v>4</v>
      </c>
      <c r="G2052" s="205"/>
      <c r="H2052" s="199"/>
      <c r="I2052" s="216"/>
      <c r="J2052" s="131"/>
    </row>
    <row r="2053" spans="1:10">
      <c r="A2053" s="278"/>
      <c r="B2053" s="204"/>
      <c r="C2053" s="192" t="s">
        <v>510</v>
      </c>
      <c r="D2053" s="202" t="s">
        <v>511</v>
      </c>
      <c r="E2053" s="198" t="s">
        <v>798</v>
      </c>
      <c r="F2053" s="198" t="s">
        <v>3</v>
      </c>
      <c r="G2053" s="205"/>
      <c r="H2053" s="199"/>
      <c r="I2053" s="216"/>
      <c r="J2053" s="131"/>
    </row>
    <row r="2054" spans="1:10">
      <c r="A2054" s="279"/>
      <c r="B2054" s="204"/>
      <c r="C2054" s="192" t="s">
        <v>445</v>
      </c>
      <c r="D2054" s="202" t="s">
        <v>446</v>
      </c>
      <c r="E2054" s="198" t="s">
        <v>798</v>
      </c>
      <c r="F2054" s="198" t="s">
        <v>15</v>
      </c>
      <c r="G2054" s="205"/>
      <c r="H2054" s="209"/>
      <c r="I2054" s="216"/>
      <c r="J2054" s="131"/>
    </row>
    <row r="2055" spans="1:10">
      <c r="A2055" s="204"/>
      <c r="B2055" s="204"/>
      <c r="C2055" s="192"/>
      <c r="D2055" s="202"/>
      <c r="E2055" s="198"/>
      <c r="F2055" s="198"/>
      <c r="G2055" s="205"/>
      <c r="H2055" s="199"/>
      <c r="I2055" s="216"/>
      <c r="J2055" s="131"/>
    </row>
    <row r="2056" spans="1:10">
      <c r="A2056" s="277">
        <v>23.4</v>
      </c>
      <c r="B2056" s="204" t="s">
        <v>1165</v>
      </c>
      <c r="C2056" s="192"/>
      <c r="D2056" s="150" t="s">
        <v>260</v>
      </c>
      <c r="E2056" s="204"/>
      <c r="F2056" s="204" t="s">
        <v>163</v>
      </c>
      <c r="G2056" s="205"/>
      <c r="H2056" s="199"/>
      <c r="I2056" s="215"/>
      <c r="J2056" s="131"/>
    </row>
    <row r="2057" spans="1:10">
      <c r="A2057" s="278"/>
      <c r="B2057" s="204"/>
      <c r="C2057" s="192" t="s">
        <v>780</v>
      </c>
      <c r="D2057" s="202" t="s">
        <v>13</v>
      </c>
      <c r="E2057" s="198" t="s">
        <v>798</v>
      </c>
      <c r="F2057" s="198" t="s">
        <v>14</v>
      </c>
      <c r="G2057" s="205"/>
      <c r="H2057" s="199"/>
      <c r="I2057" s="216"/>
      <c r="J2057" s="131"/>
    </row>
    <row r="2058" spans="1:10">
      <c r="A2058" s="278"/>
      <c r="B2058" s="204"/>
      <c r="C2058" s="192" t="s">
        <v>803</v>
      </c>
      <c r="D2058" s="202" t="s">
        <v>896</v>
      </c>
      <c r="E2058" s="198" t="s">
        <v>798</v>
      </c>
      <c r="F2058" s="198" t="s">
        <v>248</v>
      </c>
      <c r="G2058" s="195"/>
      <c r="H2058" s="209"/>
      <c r="I2058" s="216"/>
      <c r="J2058" s="131"/>
    </row>
    <row r="2059" spans="1:10">
      <c r="A2059" s="278"/>
      <c r="B2059" s="204"/>
      <c r="C2059" s="203" t="s">
        <v>424</v>
      </c>
      <c r="D2059" s="202" t="s">
        <v>127</v>
      </c>
      <c r="E2059" s="198" t="s">
        <v>798</v>
      </c>
      <c r="F2059" s="198" t="s">
        <v>124</v>
      </c>
      <c r="G2059" s="205"/>
      <c r="H2059" s="199"/>
      <c r="I2059" s="216"/>
      <c r="J2059" s="131"/>
    </row>
    <row r="2060" spans="1:10">
      <c r="A2060" s="278"/>
      <c r="B2060" s="204"/>
      <c r="C2060" s="203" t="s">
        <v>512</v>
      </c>
      <c r="D2060" s="202" t="s">
        <v>513</v>
      </c>
      <c r="E2060" s="198" t="s">
        <v>798</v>
      </c>
      <c r="F2060" s="198" t="s">
        <v>4</v>
      </c>
      <c r="G2060" s="205"/>
      <c r="H2060" s="199"/>
      <c r="I2060" s="216"/>
      <c r="J2060" s="131"/>
    </row>
    <row r="2061" spans="1:10">
      <c r="A2061" s="278"/>
      <c r="B2061" s="204"/>
      <c r="C2061" s="192" t="s">
        <v>516</v>
      </c>
      <c r="D2061" s="202" t="s">
        <v>220</v>
      </c>
      <c r="E2061" s="198" t="s">
        <v>798</v>
      </c>
      <c r="F2061" s="198" t="s">
        <v>7</v>
      </c>
      <c r="G2061" s="205"/>
      <c r="H2061" s="199"/>
      <c r="I2061" s="216"/>
      <c r="J2061" s="131"/>
    </row>
    <row r="2062" spans="1:10">
      <c r="A2062" s="278"/>
      <c r="B2062" s="204"/>
      <c r="C2062" s="192" t="s">
        <v>517</v>
      </c>
      <c r="D2062" s="202" t="s">
        <v>221</v>
      </c>
      <c r="E2062" s="198" t="s">
        <v>798</v>
      </c>
      <c r="F2062" s="198" t="s">
        <v>7</v>
      </c>
      <c r="G2062" s="205"/>
      <c r="H2062" s="199"/>
      <c r="I2062" s="216"/>
      <c r="J2062" s="131"/>
    </row>
    <row r="2063" spans="1:10">
      <c r="A2063" s="278"/>
      <c r="B2063" s="204"/>
      <c r="C2063" s="192" t="s">
        <v>353</v>
      </c>
      <c r="D2063" s="202" t="s">
        <v>42</v>
      </c>
      <c r="E2063" s="198" t="s">
        <v>798</v>
      </c>
      <c r="F2063" s="198" t="s">
        <v>251</v>
      </c>
      <c r="G2063" s="205"/>
      <c r="H2063" s="199"/>
      <c r="I2063" s="216"/>
      <c r="J2063" s="131"/>
    </row>
    <row r="2064" spans="1:10">
      <c r="A2064" s="279"/>
      <c r="B2064" s="204"/>
      <c r="C2064" s="192" t="s">
        <v>445</v>
      </c>
      <c r="D2064" s="202" t="s">
        <v>446</v>
      </c>
      <c r="E2064" s="198" t="s">
        <v>798</v>
      </c>
      <c r="F2064" s="198" t="s">
        <v>15</v>
      </c>
      <c r="G2064" s="205"/>
      <c r="H2064" s="209"/>
      <c r="I2064" s="216"/>
      <c r="J2064" s="131"/>
    </row>
    <row r="2065" spans="1:10">
      <c r="A2065" s="204"/>
      <c r="B2065" s="204"/>
      <c r="C2065" s="192"/>
      <c r="D2065" s="202"/>
      <c r="E2065" s="198"/>
      <c r="F2065" s="198"/>
      <c r="G2065" s="205"/>
      <c r="H2065" s="199"/>
      <c r="I2065" s="216"/>
      <c r="J2065" s="131"/>
    </row>
    <row r="2066" spans="1:10">
      <c r="A2066" s="277">
        <v>23.5</v>
      </c>
      <c r="B2066" s="229" t="s">
        <v>1166</v>
      </c>
      <c r="C2066" s="192"/>
      <c r="D2066" s="150" t="s">
        <v>1055</v>
      </c>
      <c r="E2066" s="204"/>
      <c r="F2066" s="204" t="s">
        <v>163</v>
      </c>
      <c r="G2066" s="205"/>
      <c r="H2066" s="199"/>
      <c r="I2066" s="215"/>
      <c r="J2066" s="131"/>
    </row>
    <row r="2067" spans="1:10">
      <c r="A2067" s="278"/>
      <c r="B2067" s="204"/>
      <c r="C2067" s="192" t="s">
        <v>780</v>
      </c>
      <c r="D2067" s="202" t="s">
        <v>13</v>
      </c>
      <c r="E2067" s="198" t="s">
        <v>798</v>
      </c>
      <c r="F2067" s="198" t="s">
        <v>14</v>
      </c>
      <c r="G2067" s="205"/>
      <c r="H2067" s="199"/>
      <c r="I2067" s="216"/>
      <c r="J2067" s="131"/>
    </row>
    <row r="2068" spans="1:10">
      <c r="A2068" s="278"/>
      <c r="B2068" s="204"/>
      <c r="C2068" s="192" t="s">
        <v>803</v>
      </c>
      <c r="D2068" s="202" t="s">
        <v>896</v>
      </c>
      <c r="E2068" s="198" t="s">
        <v>798</v>
      </c>
      <c r="F2068" s="198" t="s">
        <v>248</v>
      </c>
      <c r="G2068" s="195"/>
      <c r="H2068" s="209"/>
      <c r="I2068" s="216"/>
      <c r="J2068" s="131"/>
    </row>
    <row r="2069" spans="1:10">
      <c r="A2069" s="278"/>
      <c r="B2069" s="204"/>
      <c r="C2069" s="192" t="s">
        <v>424</v>
      </c>
      <c r="D2069" s="202" t="s">
        <v>127</v>
      </c>
      <c r="E2069" s="198" t="s">
        <v>798</v>
      </c>
      <c r="F2069" s="198" t="s">
        <v>124</v>
      </c>
      <c r="G2069" s="205"/>
      <c r="H2069" s="199"/>
      <c r="I2069" s="216"/>
      <c r="J2069" s="131"/>
    </row>
    <row r="2070" spans="1:10">
      <c r="A2070" s="278"/>
      <c r="B2070" s="204"/>
      <c r="C2070" s="192" t="s">
        <v>504</v>
      </c>
      <c r="D2070" s="202" t="s">
        <v>505</v>
      </c>
      <c r="E2070" s="198" t="s">
        <v>798</v>
      </c>
      <c r="F2070" s="198" t="s">
        <v>4</v>
      </c>
      <c r="G2070" s="205"/>
      <c r="H2070" s="199"/>
      <c r="I2070" s="216"/>
      <c r="J2070" s="131"/>
    </row>
    <row r="2071" spans="1:10">
      <c r="A2071" s="278"/>
      <c r="B2071" s="204"/>
      <c r="C2071" s="192" t="s">
        <v>516</v>
      </c>
      <c r="D2071" s="202" t="s">
        <v>220</v>
      </c>
      <c r="E2071" s="198" t="s">
        <v>798</v>
      </c>
      <c r="F2071" s="198" t="s">
        <v>7</v>
      </c>
      <c r="G2071" s="205"/>
      <c r="H2071" s="199"/>
      <c r="I2071" s="216"/>
      <c r="J2071" s="131"/>
    </row>
    <row r="2072" spans="1:10">
      <c r="A2072" s="278"/>
      <c r="B2072" s="204"/>
      <c r="C2072" s="192" t="s">
        <v>517</v>
      </c>
      <c r="D2072" s="202" t="s">
        <v>221</v>
      </c>
      <c r="E2072" s="198" t="s">
        <v>798</v>
      </c>
      <c r="F2072" s="198" t="s">
        <v>7</v>
      </c>
      <c r="G2072" s="205"/>
      <c r="H2072" s="199"/>
      <c r="I2072" s="216"/>
      <c r="J2072" s="131"/>
    </row>
    <row r="2073" spans="1:10">
      <c r="A2073" s="278"/>
      <c r="B2073" s="204"/>
      <c r="C2073" s="192" t="s">
        <v>353</v>
      </c>
      <c r="D2073" s="202" t="s">
        <v>42</v>
      </c>
      <c r="E2073" s="198" t="s">
        <v>798</v>
      </c>
      <c r="F2073" s="198" t="s">
        <v>251</v>
      </c>
      <c r="G2073" s="205"/>
      <c r="H2073" s="199"/>
      <c r="I2073" s="216"/>
      <c r="J2073" s="131"/>
    </row>
    <row r="2074" spans="1:10">
      <c r="A2074" s="279"/>
      <c r="B2074" s="204"/>
      <c r="C2074" s="192" t="s">
        <v>445</v>
      </c>
      <c r="D2074" s="202" t="s">
        <v>446</v>
      </c>
      <c r="E2074" s="198" t="s">
        <v>798</v>
      </c>
      <c r="F2074" s="198" t="s">
        <v>15</v>
      </c>
      <c r="G2074" s="205"/>
      <c r="H2074" s="209"/>
      <c r="I2074" s="216"/>
      <c r="J2074" s="131"/>
    </row>
    <row r="2075" spans="1:10">
      <c r="A2075" s="204"/>
      <c r="B2075" s="204"/>
      <c r="C2075" s="192"/>
      <c r="D2075" s="202"/>
      <c r="E2075" s="198"/>
      <c r="F2075" s="198"/>
      <c r="G2075" s="205"/>
      <c r="H2075" s="199"/>
      <c r="I2075" s="216"/>
      <c r="J2075" s="131"/>
    </row>
    <row r="2076" spans="1:10">
      <c r="A2076" s="277">
        <v>23.6</v>
      </c>
      <c r="B2076" s="204" t="s">
        <v>1168</v>
      </c>
      <c r="C2076" s="192"/>
      <c r="D2076" s="150" t="s">
        <v>1056</v>
      </c>
      <c r="E2076" s="198"/>
      <c r="F2076" s="204" t="s">
        <v>3</v>
      </c>
      <c r="G2076" s="205"/>
      <c r="H2076" s="199"/>
      <c r="I2076" s="215"/>
      <c r="J2076" s="131"/>
    </row>
    <row r="2077" spans="1:10">
      <c r="A2077" s="278"/>
      <c r="B2077" s="204"/>
      <c r="C2077" s="192" t="s">
        <v>791</v>
      </c>
      <c r="D2077" s="202" t="s">
        <v>85</v>
      </c>
      <c r="E2077" s="198" t="s">
        <v>798</v>
      </c>
      <c r="F2077" s="198" t="s">
        <v>3</v>
      </c>
      <c r="G2077" s="205"/>
      <c r="H2077" s="199"/>
      <c r="I2077" s="216"/>
      <c r="J2077" s="131"/>
    </row>
    <row r="2078" spans="1:10">
      <c r="A2078" s="278"/>
      <c r="B2078" s="204"/>
      <c r="C2078" s="192" t="s">
        <v>803</v>
      </c>
      <c r="D2078" s="202" t="s">
        <v>896</v>
      </c>
      <c r="E2078" s="198" t="s">
        <v>798</v>
      </c>
      <c r="F2078" s="198" t="s">
        <v>248</v>
      </c>
      <c r="G2078" s="205"/>
      <c r="H2078" s="199"/>
      <c r="I2078" s="216"/>
      <c r="J2078" s="131"/>
    </row>
    <row r="2079" spans="1:10">
      <c r="A2079" s="278"/>
      <c r="B2079" s="204"/>
      <c r="C2079" s="203" t="s">
        <v>900</v>
      </c>
      <c r="D2079" s="202" t="s">
        <v>749</v>
      </c>
      <c r="E2079" s="198" t="s">
        <v>798</v>
      </c>
      <c r="F2079" s="198" t="s">
        <v>3</v>
      </c>
      <c r="G2079" s="205"/>
      <c r="H2079" s="199"/>
      <c r="I2079" s="216"/>
      <c r="J2079" s="131"/>
    </row>
    <row r="2080" spans="1:10">
      <c r="A2080" s="278"/>
      <c r="B2080" s="204"/>
      <c r="C2080" s="192" t="s">
        <v>500</v>
      </c>
      <c r="D2080" s="202" t="s">
        <v>501</v>
      </c>
      <c r="E2080" s="198" t="s">
        <v>798</v>
      </c>
      <c r="F2080" s="198" t="s">
        <v>7</v>
      </c>
      <c r="G2080" s="205"/>
      <c r="H2080" s="199"/>
      <c r="I2080" s="216"/>
      <c r="J2080" s="131"/>
    </row>
    <row r="2081" spans="1:10">
      <c r="A2081" s="278"/>
      <c r="B2081" s="204"/>
      <c r="C2081" s="192" t="s">
        <v>502</v>
      </c>
      <c r="D2081" s="202" t="s">
        <v>503</v>
      </c>
      <c r="E2081" s="198" t="s">
        <v>798</v>
      </c>
      <c r="F2081" s="198" t="s">
        <v>7</v>
      </c>
      <c r="G2081" s="205"/>
      <c r="H2081" s="199"/>
      <c r="I2081" s="216"/>
      <c r="J2081" s="131"/>
    </row>
    <row r="2082" spans="1:10">
      <c r="A2082" s="279"/>
      <c r="B2082" s="204"/>
      <c r="C2082" s="192" t="s">
        <v>445</v>
      </c>
      <c r="D2082" s="202" t="s">
        <v>446</v>
      </c>
      <c r="E2082" s="198" t="s">
        <v>798</v>
      </c>
      <c r="F2082" s="198" t="s">
        <v>15</v>
      </c>
      <c r="G2082" s="205"/>
      <c r="H2082" s="199"/>
      <c r="I2082" s="216"/>
      <c r="J2082" s="131"/>
    </row>
    <row r="2083" spans="1:10">
      <c r="A2083" s="204"/>
      <c r="B2083" s="204"/>
      <c r="C2083" s="192"/>
      <c r="D2083" s="202"/>
      <c r="E2083" s="198"/>
      <c r="F2083" s="198"/>
      <c r="G2083" s="205"/>
      <c r="H2083" s="199"/>
      <c r="I2083" s="216"/>
      <c r="J2083" s="131"/>
    </row>
    <row r="2084" spans="1:10">
      <c r="A2084" s="277">
        <v>23.7</v>
      </c>
      <c r="B2084" s="204" t="s">
        <v>1169</v>
      </c>
      <c r="C2084" s="192"/>
      <c r="D2084" s="150" t="s">
        <v>1057</v>
      </c>
      <c r="E2084" s="204"/>
      <c r="F2084" s="204" t="s">
        <v>163</v>
      </c>
      <c r="G2084" s="205"/>
      <c r="H2084" s="199"/>
      <c r="I2084" s="215"/>
      <c r="J2084" s="131"/>
    </row>
    <row r="2085" spans="1:10">
      <c r="A2085" s="278"/>
      <c r="B2085" s="204"/>
      <c r="C2085" s="192" t="s">
        <v>791</v>
      </c>
      <c r="D2085" s="202" t="s">
        <v>85</v>
      </c>
      <c r="E2085" s="198" t="s">
        <v>798</v>
      </c>
      <c r="F2085" s="198" t="s">
        <v>3</v>
      </c>
      <c r="G2085" s="205"/>
      <c r="H2085" s="199"/>
      <c r="I2085" s="216"/>
      <c r="J2085" s="131"/>
    </row>
    <row r="2086" spans="1:10">
      <c r="A2086" s="278"/>
      <c r="B2086" s="204"/>
      <c r="C2086" s="192" t="s">
        <v>803</v>
      </c>
      <c r="D2086" s="202" t="s">
        <v>896</v>
      </c>
      <c r="E2086" s="198" t="s">
        <v>798</v>
      </c>
      <c r="F2086" s="198" t="s">
        <v>248</v>
      </c>
      <c r="G2086" s="195"/>
      <c r="H2086" s="209"/>
      <c r="I2086" s="216"/>
      <c r="J2086" s="131"/>
    </row>
    <row r="2087" spans="1:10">
      <c r="A2087" s="278"/>
      <c r="B2087" s="204"/>
      <c r="C2087" s="192" t="s">
        <v>424</v>
      </c>
      <c r="D2087" s="202" t="s">
        <v>127</v>
      </c>
      <c r="E2087" s="198" t="s">
        <v>798</v>
      </c>
      <c r="F2087" s="198" t="s">
        <v>124</v>
      </c>
      <c r="G2087" s="205"/>
      <c r="H2087" s="199"/>
      <c r="I2087" s="216"/>
      <c r="J2087" s="131"/>
    </row>
    <row r="2088" spans="1:10">
      <c r="A2088" s="278"/>
      <c r="B2088" s="204"/>
      <c r="C2088" s="192" t="s">
        <v>519</v>
      </c>
      <c r="D2088" s="202" t="s">
        <v>748</v>
      </c>
      <c r="E2088" s="198" t="s">
        <v>798</v>
      </c>
      <c r="F2088" s="198" t="s">
        <v>4</v>
      </c>
      <c r="G2088" s="205"/>
      <c r="H2088" s="199"/>
      <c r="I2088" s="216"/>
      <c r="J2088" s="131"/>
    </row>
    <row r="2089" spans="1:10">
      <c r="A2089" s="278"/>
      <c r="B2089" s="204"/>
      <c r="C2089" s="192" t="s">
        <v>500</v>
      </c>
      <c r="D2089" s="202" t="s">
        <v>501</v>
      </c>
      <c r="E2089" s="198" t="s">
        <v>798</v>
      </c>
      <c r="F2089" s="198" t="s">
        <v>7</v>
      </c>
      <c r="G2089" s="205"/>
      <c r="H2089" s="199"/>
      <c r="I2089" s="216"/>
      <c r="J2089" s="131"/>
    </row>
    <row r="2090" spans="1:10">
      <c r="A2090" s="278"/>
      <c r="B2090" s="204"/>
      <c r="C2090" s="192" t="s">
        <v>502</v>
      </c>
      <c r="D2090" s="202" t="s">
        <v>503</v>
      </c>
      <c r="E2090" s="198" t="s">
        <v>798</v>
      </c>
      <c r="F2090" s="198" t="s">
        <v>7</v>
      </c>
      <c r="G2090" s="205"/>
      <c r="H2090" s="199"/>
      <c r="I2090" s="216"/>
      <c r="J2090" s="131"/>
    </row>
    <row r="2091" spans="1:10">
      <c r="A2091" s="279"/>
      <c r="B2091" s="204"/>
      <c r="C2091" s="192" t="s">
        <v>445</v>
      </c>
      <c r="D2091" s="202" t="s">
        <v>446</v>
      </c>
      <c r="E2091" s="198" t="s">
        <v>798</v>
      </c>
      <c r="F2091" s="198" t="s">
        <v>15</v>
      </c>
      <c r="G2091" s="205"/>
      <c r="H2091" s="209"/>
      <c r="I2091" s="216"/>
      <c r="J2091" s="131"/>
    </row>
    <row r="2092" spans="1:10">
      <c r="A2092" s="204"/>
      <c r="B2092" s="204"/>
      <c r="C2092" s="192"/>
      <c r="D2092" s="202"/>
      <c r="E2092" s="198"/>
      <c r="F2092" s="198"/>
      <c r="G2092" s="205"/>
      <c r="H2092" s="199"/>
      <c r="I2092" s="216"/>
      <c r="J2092" s="131"/>
    </row>
    <row r="2093" spans="1:10" s="140" customFormat="1">
      <c r="A2093" s="277">
        <v>23.8</v>
      </c>
      <c r="B2093" s="204" t="s">
        <v>1167</v>
      </c>
      <c r="C2093" s="193"/>
      <c r="D2093" s="150" t="s">
        <v>1058</v>
      </c>
      <c r="E2093" s="204"/>
      <c r="F2093" s="204" t="s">
        <v>163</v>
      </c>
      <c r="G2093" s="207"/>
      <c r="H2093" s="199"/>
      <c r="I2093" s="215"/>
      <c r="J2093" s="141"/>
    </row>
    <row r="2094" spans="1:10">
      <c r="A2094" s="278"/>
      <c r="B2094" s="204"/>
      <c r="C2094" s="192" t="s">
        <v>780</v>
      </c>
      <c r="D2094" s="202" t="s">
        <v>13</v>
      </c>
      <c r="E2094" s="198" t="s">
        <v>798</v>
      </c>
      <c r="F2094" s="198" t="s">
        <v>14</v>
      </c>
      <c r="G2094" s="205"/>
      <c r="H2094" s="199"/>
      <c r="I2094" s="216"/>
    </row>
    <row r="2095" spans="1:10">
      <c r="A2095" s="278"/>
      <c r="B2095" s="204"/>
      <c r="C2095" s="192" t="s">
        <v>803</v>
      </c>
      <c r="D2095" s="202" t="s">
        <v>896</v>
      </c>
      <c r="E2095" s="198" t="s">
        <v>798</v>
      </c>
      <c r="F2095" s="198" t="s">
        <v>248</v>
      </c>
      <c r="G2095" s="195"/>
      <c r="H2095" s="209"/>
      <c r="I2095" s="216"/>
    </row>
    <row r="2096" spans="1:10">
      <c r="A2096" s="278"/>
      <c r="B2096" s="204"/>
      <c r="C2096" s="192" t="s">
        <v>359</v>
      </c>
      <c r="D2096" s="202" t="s">
        <v>159</v>
      </c>
      <c r="E2096" s="198" t="s">
        <v>798</v>
      </c>
      <c r="F2096" s="198" t="s">
        <v>7</v>
      </c>
      <c r="G2096" s="205"/>
      <c r="H2096" s="199"/>
      <c r="I2096" s="216"/>
    </row>
    <row r="2097" spans="1:10">
      <c r="A2097" s="278"/>
      <c r="B2097" s="204"/>
      <c r="C2097" s="192" t="s">
        <v>353</v>
      </c>
      <c r="D2097" s="202" t="s">
        <v>42</v>
      </c>
      <c r="E2097" s="198" t="s">
        <v>798</v>
      </c>
      <c r="F2097" s="198" t="s">
        <v>251</v>
      </c>
      <c r="G2097" s="205"/>
      <c r="H2097" s="199"/>
      <c r="I2097" s="216"/>
    </row>
    <row r="2098" spans="1:10">
      <c r="A2098" s="278"/>
      <c r="B2098" s="204"/>
      <c r="C2098" s="192" t="s">
        <v>386</v>
      </c>
      <c r="D2098" s="202" t="s">
        <v>385</v>
      </c>
      <c r="E2098" s="198" t="s">
        <v>798</v>
      </c>
      <c r="F2098" s="198" t="s">
        <v>134</v>
      </c>
      <c r="G2098" s="205"/>
      <c r="H2098" s="199"/>
      <c r="I2098" s="216"/>
    </row>
    <row r="2099" spans="1:10">
      <c r="A2099" s="279"/>
      <c r="B2099" s="204"/>
      <c r="C2099" s="192" t="s">
        <v>445</v>
      </c>
      <c r="D2099" s="202" t="s">
        <v>446</v>
      </c>
      <c r="E2099" s="198" t="s">
        <v>798</v>
      </c>
      <c r="F2099" s="198" t="s">
        <v>15</v>
      </c>
      <c r="G2099" s="205"/>
      <c r="H2099" s="209"/>
      <c r="I2099" s="216"/>
    </row>
    <row r="2100" spans="1:10">
      <c r="A2100" s="204"/>
      <c r="B2100" s="204"/>
      <c r="C2100" s="192"/>
      <c r="D2100" s="202"/>
      <c r="E2100" s="198"/>
      <c r="F2100" s="198"/>
      <c r="G2100" s="205"/>
      <c r="H2100" s="199"/>
      <c r="I2100" s="216"/>
    </row>
    <row r="2101" spans="1:10">
      <c r="A2101" s="277">
        <v>23.9</v>
      </c>
      <c r="B2101" s="204" t="s">
        <v>1170</v>
      </c>
      <c r="C2101" s="192"/>
      <c r="D2101" s="150" t="s">
        <v>1059</v>
      </c>
      <c r="E2101" s="204"/>
      <c r="F2101" s="204" t="s">
        <v>163</v>
      </c>
      <c r="G2101" s="205"/>
      <c r="H2101" s="199"/>
      <c r="I2101" s="215"/>
      <c r="J2101" s="131"/>
    </row>
    <row r="2102" spans="1:10">
      <c r="A2102" s="278"/>
      <c r="B2102" s="204"/>
      <c r="C2102" s="192" t="s">
        <v>780</v>
      </c>
      <c r="D2102" s="202" t="s">
        <v>13</v>
      </c>
      <c r="E2102" s="198" t="s">
        <v>798</v>
      </c>
      <c r="F2102" s="198" t="s">
        <v>14</v>
      </c>
      <c r="G2102" s="205"/>
      <c r="H2102" s="199"/>
      <c r="I2102" s="216"/>
      <c r="J2102" s="131"/>
    </row>
    <row r="2103" spans="1:10">
      <c r="A2103" s="278"/>
      <c r="B2103" s="204"/>
      <c r="C2103" s="192" t="s">
        <v>803</v>
      </c>
      <c r="D2103" s="202" t="s">
        <v>896</v>
      </c>
      <c r="E2103" s="198" t="s">
        <v>798</v>
      </c>
      <c r="F2103" s="198" t="s">
        <v>248</v>
      </c>
      <c r="G2103" s="195"/>
      <c r="H2103" s="209"/>
      <c r="I2103" s="216"/>
      <c r="J2103" s="131"/>
    </row>
    <row r="2104" spans="1:10">
      <c r="A2104" s="278"/>
      <c r="B2104" s="204"/>
      <c r="C2104" s="192" t="s">
        <v>359</v>
      </c>
      <c r="D2104" s="202" t="s">
        <v>159</v>
      </c>
      <c r="E2104" s="198" t="s">
        <v>798</v>
      </c>
      <c r="F2104" s="198" t="s">
        <v>7</v>
      </c>
      <c r="G2104" s="205"/>
      <c r="H2104" s="199"/>
      <c r="I2104" s="216"/>
      <c r="J2104" s="131"/>
    </row>
    <row r="2105" spans="1:10">
      <c r="A2105" s="278"/>
      <c r="B2105" s="204"/>
      <c r="C2105" s="192" t="s">
        <v>353</v>
      </c>
      <c r="D2105" s="202" t="s">
        <v>42</v>
      </c>
      <c r="E2105" s="198" t="s">
        <v>798</v>
      </c>
      <c r="F2105" s="198" t="s">
        <v>251</v>
      </c>
      <c r="G2105" s="205"/>
      <c r="H2105" s="199"/>
      <c r="I2105" s="216"/>
      <c r="J2105" s="131"/>
    </row>
    <row r="2106" spans="1:10">
      <c r="A2106" s="278"/>
      <c r="B2106" s="204"/>
      <c r="C2106" s="192" t="s">
        <v>386</v>
      </c>
      <c r="D2106" s="202" t="s">
        <v>385</v>
      </c>
      <c r="E2106" s="198" t="s">
        <v>798</v>
      </c>
      <c r="F2106" s="198" t="s">
        <v>134</v>
      </c>
      <c r="G2106" s="205"/>
      <c r="H2106" s="199"/>
      <c r="I2106" s="216"/>
      <c r="J2106" s="131"/>
    </row>
    <row r="2107" spans="1:10">
      <c r="A2107" s="278"/>
      <c r="B2107" s="204"/>
      <c r="C2107" s="192" t="s">
        <v>415</v>
      </c>
      <c r="D2107" s="202" t="s">
        <v>416</v>
      </c>
      <c r="E2107" s="198" t="s">
        <v>798</v>
      </c>
      <c r="F2107" s="198" t="s">
        <v>1672</v>
      </c>
      <c r="G2107" s="205"/>
      <c r="H2107" s="199"/>
      <c r="I2107" s="216"/>
      <c r="J2107" s="131"/>
    </row>
    <row r="2108" spans="1:10">
      <c r="A2108" s="279"/>
      <c r="B2108" s="204"/>
      <c r="C2108" s="192" t="s">
        <v>445</v>
      </c>
      <c r="D2108" s="202" t="s">
        <v>446</v>
      </c>
      <c r="E2108" s="198" t="s">
        <v>798</v>
      </c>
      <c r="F2108" s="198" t="s">
        <v>15</v>
      </c>
      <c r="G2108" s="205"/>
      <c r="H2108" s="209"/>
      <c r="I2108" s="216"/>
      <c r="J2108" s="131"/>
    </row>
    <row r="2109" spans="1:10">
      <c r="A2109" s="204"/>
      <c r="B2109" s="204"/>
      <c r="C2109" s="192"/>
      <c r="D2109" s="202"/>
      <c r="E2109" s="198"/>
      <c r="F2109" s="198"/>
      <c r="G2109" s="205"/>
      <c r="H2109" s="199"/>
      <c r="I2109" s="216"/>
      <c r="J2109" s="131"/>
    </row>
    <row r="2110" spans="1:10">
      <c r="A2110" s="280">
        <v>23.1</v>
      </c>
      <c r="B2110" s="204" t="s">
        <v>1171</v>
      </c>
      <c r="C2110" s="192"/>
      <c r="D2110" s="150" t="s">
        <v>1060</v>
      </c>
      <c r="E2110" s="204"/>
      <c r="F2110" s="204" t="s">
        <v>3</v>
      </c>
      <c r="G2110" s="205"/>
      <c r="H2110" s="199"/>
      <c r="I2110" s="215"/>
      <c r="J2110" s="131"/>
    </row>
    <row r="2111" spans="1:10">
      <c r="A2111" s="283"/>
      <c r="B2111" s="204"/>
      <c r="C2111" s="192" t="s">
        <v>780</v>
      </c>
      <c r="D2111" s="202" t="s">
        <v>13</v>
      </c>
      <c r="E2111" s="198" t="s">
        <v>798</v>
      </c>
      <c r="F2111" s="198" t="s">
        <v>14</v>
      </c>
      <c r="G2111" s="205"/>
      <c r="H2111" s="199"/>
      <c r="I2111" s="216"/>
      <c r="J2111" s="131"/>
    </row>
    <row r="2112" spans="1:10">
      <c r="A2112" s="283"/>
      <c r="B2112" s="204"/>
      <c r="C2112" s="192" t="s">
        <v>803</v>
      </c>
      <c r="D2112" s="202" t="s">
        <v>896</v>
      </c>
      <c r="E2112" s="198" t="s">
        <v>798</v>
      </c>
      <c r="F2112" s="198" t="s">
        <v>248</v>
      </c>
      <c r="G2112" s="195"/>
      <c r="H2112" s="209"/>
      <c r="I2112" s="216"/>
      <c r="J2112" s="131"/>
    </row>
    <row r="2113" spans="1:10">
      <c r="A2113" s="283"/>
      <c r="B2113" s="204"/>
      <c r="C2113" s="192" t="s">
        <v>508</v>
      </c>
      <c r="D2113" s="202" t="s">
        <v>258</v>
      </c>
      <c r="E2113" s="198" t="s">
        <v>798</v>
      </c>
      <c r="F2113" s="198" t="s">
        <v>3</v>
      </c>
      <c r="G2113" s="205"/>
      <c r="H2113" s="199"/>
      <c r="I2113" s="216"/>
      <c r="J2113" s="131"/>
    </row>
    <row r="2114" spans="1:10">
      <c r="A2114" s="283"/>
      <c r="B2114" s="204"/>
      <c r="C2114" s="192" t="s">
        <v>516</v>
      </c>
      <c r="D2114" s="202" t="s">
        <v>220</v>
      </c>
      <c r="E2114" s="198" t="s">
        <v>798</v>
      </c>
      <c r="F2114" s="198" t="s">
        <v>7</v>
      </c>
      <c r="G2114" s="205"/>
      <c r="H2114" s="199"/>
      <c r="I2114" s="216"/>
      <c r="J2114" s="131"/>
    </row>
    <row r="2115" spans="1:10">
      <c r="A2115" s="283"/>
      <c r="B2115" s="204"/>
      <c r="C2115" s="192" t="s">
        <v>353</v>
      </c>
      <c r="D2115" s="202" t="s">
        <v>42</v>
      </c>
      <c r="E2115" s="198" t="s">
        <v>798</v>
      </c>
      <c r="F2115" s="198" t="s">
        <v>251</v>
      </c>
      <c r="G2115" s="205"/>
      <c r="H2115" s="199"/>
      <c r="I2115" s="216"/>
      <c r="J2115" s="131"/>
    </row>
    <row r="2116" spans="1:10">
      <c r="A2116" s="283"/>
      <c r="B2116" s="204"/>
      <c r="C2116" s="192" t="s">
        <v>315</v>
      </c>
      <c r="D2116" s="202" t="s">
        <v>215</v>
      </c>
      <c r="E2116" s="198" t="s">
        <v>798</v>
      </c>
      <c r="F2116" s="198" t="s">
        <v>4</v>
      </c>
      <c r="G2116" s="205"/>
      <c r="H2116" s="199"/>
      <c r="I2116" s="216"/>
      <c r="J2116" s="131"/>
    </row>
    <row r="2117" spans="1:10">
      <c r="A2117" s="283"/>
      <c r="B2117" s="204"/>
      <c r="C2117" s="192" t="s">
        <v>517</v>
      </c>
      <c r="D2117" s="202" t="s">
        <v>221</v>
      </c>
      <c r="E2117" s="198" t="s">
        <v>798</v>
      </c>
      <c r="F2117" s="198" t="s">
        <v>7</v>
      </c>
      <c r="G2117" s="205"/>
      <c r="H2117" s="199"/>
      <c r="I2117" s="216"/>
      <c r="J2117" s="131"/>
    </row>
    <row r="2118" spans="1:10">
      <c r="A2118" s="281"/>
      <c r="B2118" s="204"/>
      <c r="C2118" s="192" t="s">
        <v>445</v>
      </c>
      <c r="D2118" s="202" t="s">
        <v>446</v>
      </c>
      <c r="E2118" s="198" t="s">
        <v>798</v>
      </c>
      <c r="F2118" s="198" t="s">
        <v>15</v>
      </c>
      <c r="G2118" s="205"/>
      <c r="H2118" s="209"/>
      <c r="I2118" s="216"/>
      <c r="J2118" s="131"/>
    </row>
    <row r="2119" spans="1:10">
      <c r="A2119" s="204"/>
      <c r="B2119" s="204"/>
      <c r="C2119" s="192"/>
      <c r="D2119" s="202"/>
      <c r="E2119" s="198"/>
      <c r="F2119" s="198"/>
      <c r="G2119" s="205"/>
      <c r="H2119" s="199"/>
      <c r="I2119" s="216"/>
      <c r="J2119" s="131"/>
    </row>
    <row r="2120" spans="1:10" s="140" customFormat="1">
      <c r="A2120" s="277">
        <v>23.11</v>
      </c>
      <c r="B2120" s="204" t="s">
        <v>1499</v>
      </c>
      <c r="C2120" s="193"/>
      <c r="D2120" s="150" t="s">
        <v>1052</v>
      </c>
      <c r="E2120" s="204"/>
      <c r="F2120" s="204" t="s">
        <v>163</v>
      </c>
      <c r="G2120" s="207"/>
      <c r="H2120" s="210"/>
      <c r="I2120" s="215"/>
      <c r="J2120" s="141"/>
    </row>
    <row r="2121" spans="1:10">
      <c r="A2121" s="278"/>
      <c r="B2121" s="204"/>
      <c r="C2121" s="198" t="s">
        <v>780</v>
      </c>
      <c r="D2121" s="202" t="s">
        <v>13</v>
      </c>
      <c r="E2121" s="198" t="s">
        <v>798</v>
      </c>
      <c r="F2121" s="198" t="s">
        <v>14</v>
      </c>
      <c r="G2121" s="195"/>
      <c r="H2121" s="199"/>
      <c r="I2121" s="216"/>
    </row>
    <row r="2122" spans="1:10">
      <c r="A2122" s="278"/>
      <c r="B2122" s="204"/>
      <c r="C2122" s="198" t="s">
        <v>803</v>
      </c>
      <c r="D2122" s="202" t="s">
        <v>896</v>
      </c>
      <c r="E2122" s="198" t="s">
        <v>798</v>
      </c>
      <c r="F2122" s="198" t="s">
        <v>248</v>
      </c>
      <c r="G2122" s="195"/>
      <c r="H2122" s="199"/>
      <c r="I2122" s="216"/>
    </row>
    <row r="2123" spans="1:10">
      <c r="A2123" s="278"/>
      <c r="B2123" s="204"/>
      <c r="C2123" s="192" t="s">
        <v>424</v>
      </c>
      <c r="D2123" s="202" t="s">
        <v>127</v>
      </c>
      <c r="E2123" s="198" t="s">
        <v>798</v>
      </c>
      <c r="F2123" s="198" t="s">
        <v>124</v>
      </c>
      <c r="G2123" s="195"/>
      <c r="H2123" s="199"/>
      <c r="I2123" s="216"/>
    </row>
    <row r="2124" spans="1:10">
      <c r="A2124" s="278"/>
      <c r="B2124" s="204"/>
      <c r="C2124" s="192" t="s">
        <v>1051</v>
      </c>
      <c r="D2124" s="202" t="s">
        <v>1050</v>
      </c>
      <c r="E2124" s="198" t="s">
        <v>798</v>
      </c>
      <c r="F2124" s="198" t="s">
        <v>3</v>
      </c>
      <c r="G2124" s="195"/>
      <c r="H2124" s="199"/>
      <c r="I2124" s="216"/>
    </row>
    <row r="2125" spans="1:10">
      <c r="A2125" s="278"/>
      <c r="B2125" s="204"/>
      <c r="C2125" s="192" t="s">
        <v>516</v>
      </c>
      <c r="D2125" s="202" t="s">
        <v>220</v>
      </c>
      <c r="E2125" s="198" t="s">
        <v>798</v>
      </c>
      <c r="F2125" s="198" t="s">
        <v>7</v>
      </c>
      <c r="G2125" s="195"/>
      <c r="H2125" s="199"/>
      <c r="I2125" s="216"/>
    </row>
    <row r="2126" spans="1:10">
      <c r="A2126" s="278"/>
      <c r="B2126" s="204"/>
      <c r="C2126" s="192" t="s">
        <v>517</v>
      </c>
      <c r="D2126" s="202" t="s">
        <v>221</v>
      </c>
      <c r="E2126" s="198" t="s">
        <v>798</v>
      </c>
      <c r="F2126" s="198" t="s">
        <v>7</v>
      </c>
      <c r="G2126" s="195"/>
      <c r="H2126" s="199"/>
      <c r="I2126" s="216"/>
    </row>
    <row r="2127" spans="1:10">
      <c r="A2127" s="278"/>
      <c r="B2127" s="204"/>
      <c r="C2127" s="192" t="s">
        <v>353</v>
      </c>
      <c r="D2127" s="202" t="s">
        <v>42</v>
      </c>
      <c r="E2127" s="198" t="s">
        <v>798</v>
      </c>
      <c r="F2127" s="198" t="s">
        <v>251</v>
      </c>
      <c r="G2127" s="195"/>
      <c r="H2127" s="199"/>
      <c r="I2127" s="216"/>
    </row>
    <row r="2128" spans="1:10">
      <c r="A2128" s="278"/>
      <c r="B2128" s="204"/>
      <c r="C2128" s="192" t="s">
        <v>352</v>
      </c>
      <c r="D2128" s="202" t="s">
        <v>209</v>
      </c>
      <c r="E2128" s="198" t="s">
        <v>798</v>
      </c>
      <c r="F2128" s="198" t="s">
        <v>163</v>
      </c>
      <c r="G2128" s="195"/>
      <c r="H2128" s="199"/>
      <c r="I2128" s="216"/>
    </row>
    <row r="2129" spans="1:10">
      <c r="A2129" s="278"/>
      <c r="B2129" s="204"/>
      <c r="C2129" s="192" t="s">
        <v>458</v>
      </c>
      <c r="D2129" s="202" t="s">
        <v>128</v>
      </c>
      <c r="E2129" s="198" t="s">
        <v>798</v>
      </c>
      <c r="F2129" s="198" t="s">
        <v>8</v>
      </c>
      <c r="G2129" s="205"/>
      <c r="H2129" s="199"/>
      <c r="I2129" s="216"/>
    </row>
    <row r="2130" spans="1:10">
      <c r="A2130" s="278"/>
      <c r="B2130" s="204"/>
      <c r="C2130" s="198" t="s">
        <v>450</v>
      </c>
      <c r="D2130" s="202" t="s">
        <v>451</v>
      </c>
      <c r="E2130" s="198" t="s">
        <v>798</v>
      </c>
      <c r="F2130" s="198" t="s">
        <v>4</v>
      </c>
      <c r="G2130" s="205"/>
      <c r="H2130" s="199"/>
      <c r="I2130" s="216"/>
    </row>
    <row r="2131" spans="1:10">
      <c r="A2131" s="279"/>
      <c r="B2131" s="204"/>
      <c r="C2131" s="192" t="s">
        <v>445</v>
      </c>
      <c r="D2131" s="202" t="s">
        <v>446</v>
      </c>
      <c r="E2131" s="198" t="s">
        <v>798</v>
      </c>
      <c r="F2131" s="198" t="s">
        <v>15</v>
      </c>
      <c r="G2131" s="205"/>
      <c r="H2131" s="199"/>
      <c r="I2131" s="216"/>
      <c r="J2131" s="131"/>
    </row>
    <row r="2132" spans="1:10">
      <c r="A2132" s="204"/>
      <c r="B2132" s="204"/>
      <c r="C2132" s="192"/>
      <c r="D2132" s="202"/>
      <c r="E2132" s="198"/>
      <c r="F2132" s="198"/>
      <c r="G2132" s="205"/>
      <c r="H2132" s="199"/>
      <c r="I2132" s="216"/>
      <c r="J2132" s="131"/>
    </row>
    <row r="2133" spans="1:10" s="140" customFormat="1" ht="24">
      <c r="A2133" s="277">
        <v>23.12</v>
      </c>
      <c r="B2133" s="204" t="s">
        <v>1502</v>
      </c>
      <c r="C2133" s="193"/>
      <c r="D2133" s="150" t="s">
        <v>1500</v>
      </c>
      <c r="E2133" s="204"/>
      <c r="F2133" s="204" t="s">
        <v>3</v>
      </c>
      <c r="G2133" s="207"/>
      <c r="H2133" s="210"/>
      <c r="I2133" s="215"/>
    </row>
    <row r="2134" spans="1:10">
      <c r="A2134" s="278"/>
      <c r="B2134" s="204"/>
      <c r="C2134" s="198" t="s">
        <v>780</v>
      </c>
      <c r="D2134" s="202" t="s">
        <v>13</v>
      </c>
      <c r="E2134" s="198" t="s">
        <v>798</v>
      </c>
      <c r="F2134" s="198" t="s">
        <v>14</v>
      </c>
      <c r="G2134" s="195"/>
      <c r="H2134" s="199"/>
      <c r="I2134" s="216"/>
      <c r="J2134" s="131"/>
    </row>
    <row r="2135" spans="1:10">
      <c r="A2135" s="278"/>
      <c r="B2135" s="204"/>
      <c r="C2135" s="198" t="s">
        <v>803</v>
      </c>
      <c r="D2135" s="202" t="s">
        <v>896</v>
      </c>
      <c r="E2135" s="198" t="s">
        <v>798</v>
      </c>
      <c r="F2135" s="198" t="s">
        <v>248</v>
      </c>
      <c r="G2135" s="195"/>
      <c r="H2135" s="199"/>
      <c r="I2135" s="216"/>
      <c r="J2135" s="131"/>
    </row>
    <row r="2136" spans="1:10">
      <c r="A2136" s="278"/>
      <c r="B2136" s="204"/>
      <c r="C2136" s="192" t="s">
        <v>459</v>
      </c>
      <c r="D2136" s="202" t="s">
        <v>180</v>
      </c>
      <c r="E2136" s="198" t="s">
        <v>798</v>
      </c>
      <c r="F2136" s="198" t="s">
        <v>8</v>
      </c>
      <c r="G2136" s="195"/>
      <c r="H2136" s="199"/>
      <c r="I2136" s="216"/>
      <c r="J2136" s="131"/>
    </row>
    <row r="2137" spans="1:10">
      <c r="A2137" s="278"/>
      <c r="B2137" s="204"/>
      <c r="C2137" s="203" t="s">
        <v>506</v>
      </c>
      <c r="D2137" s="202" t="s">
        <v>507</v>
      </c>
      <c r="E2137" s="198" t="s">
        <v>798</v>
      </c>
      <c r="F2137" s="198" t="s">
        <v>3</v>
      </c>
      <c r="G2137" s="195"/>
      <c r="H2137" s="199"/>
      <c r="I2137" s="216"/>
      <c r="J2137" s="131"/>
    </row>
    <row r="2138" spans="1:10">
      <c r="A2138" s="278"/>
      <c r="B2138" s="204"/>
      <c r="C2138" s="192" t="s">
        <v>516</v>
      </c>
      <c r="D2138" s="202" t="s">
        <v>220</v>
      </c>
      <c r="E2138" s="198" t="s">
        <v>798</v>
      </c>
      <c r="F2138" s="198" t="s">
        <v>7</v>
      </c>
      <c r="G2138" s="195"/>
      <c r="H2138" s="199"/>
      <c r="I2138" s="216"/>
      <c r="J2138" s="131"/>
    </row>
    <row r="2139" spans="1:10">
      <c r="A2139" s="278"/>
      <c r="B2139" s="204"/>
      <c r="C2139" s="192" t="s">
        <v>353</v>
      </c>
      <c r="D2139" s="202" t="s">
        <v>42</v>
      </c>
      <c r="E2139" s="198" t="s">
        <v>798</v>
      </c>
      <c r="F2139" s="198" t="s">
        <v>251</v>
      </c>
      <c r="G2139" s="195"/>
      <c r="H2139" s="199"/>
      <c r="I2139" s="216"/>
      <c r="J2139" s="131"/>
    </row>
    <row r="2140" spans="1:10">
      <c r="A2140" s="278"/>
      <c r="B2140" s="204"/>
      <c r="C2140" s="203" t="s">
        <v>315</v>
      </c>
      <c r="D2140" s="202" t="s">
        <v>215</v>
      </c>
      <c r="E2140" s="198" t="s">
        <v>798</v>
      </c>
      <c r="F2140" s="198" t="s">
        <v>4</v>
      </c>
      <c r="G2140" s="195"/>
      <c r="H2140" s="199"/>
      <c r="I2140" s="216"/>
      <c r="J2140" s="131"/>
    </row>
    <row r="2141" spans="1:10">
      <c r="A2141" s="279"/>
      <c r="B2141" s="204"/>
      <c r="C2141" s="192" t="s">
        <v>445</v>
      </c>
      <c r="D2141" s="202" t="s">
        <v>446</v>
      </c>
      <c r="E2141" s="198" t="s">
        <v>798</v>
      </c>
      <c r="F2141" s="198" t="s">
        <v>15</v>
      </c>
      <c r="G2141" s="195"/>
      <c r="H2141" s="199"/>
      <c r="I2141" s="216"/>
      <c r="J2141" s="131"/>
    </row>
    <row r="2142" spans="1:10">
      <c r="A2142" s="204"/>
      <c r="B2142" s="204"/>
      <c r="C2142" s="192"/>
      <c r="D2142" s="202"/>
      <c r="E2142" s="198"/>
      <c r="F2142" s="198"/>
      <c r="G2142" s="205"/>
      <c r="H2142" s="199"/>
      <c r="I2142" s="216"/>
      <c r="J2142" s="131"/>
    </row>
    <row r="2143" spans="1:10" s="140" customFormat="1">
      <c r="A2143" s="277">
        <v>23.13</v>
      </c>
      <c r="B2143" s="204" t="s">
        <v>1575</v>
      </c>
      <c r="C2143" s="204"/>
      <c r="D2143" s="150" t="s">
        <v>1501</v>
      </c>
      <c r="E2143" s="204"/>
      <c r="F2143" s="204" t="s">
        <v>163</v>
      </c>
      <c r="G2143" s="207"/>
      <c r="H2143" s="210"/>
      <c r="I2143" s="215"/>
    </row>
    <row r="2144" spans="1:10">
      <c r="A2144" s="278"/>
      <c r="B2144" s="204"/>
      <c r="C2144" s="198" t="s">
        <v>780</v>
      </c>
      <c r="D2144" s="202" t="s">
        <v>13</v>
      </c>
      <c r="E2144" s="198" t="s">
        <v>798</v>
      </c>
      <c r="F2144" s="198" t="s">
        <v>14</v>
      </c>
      <c r="G2144" s="195"/>
      <c r="H2144" s="199"/>
      <c r="I2144" s="216"/>
      <c r="J2144" s="131"/>
    </row>
    <row r="2145" spans="1:10">
      <c r="A2145" s="278"/>
      <c r="B2145" s="204"/>
      <c r="C2145" s="198" t="s">
        <v>803</v>
      </c>
      <c r="D2145" s="202" t="s">
        <v>896</v>
      </c>
      <c r="E2145" s="198" t="s">
        <v>798</v>
      </c>
      <c r="F2145" s="198" t="s">
        <v>248</v>
      </c>
      <c r="G2145" s="195"/>
      <c r="H2145" s="199"/>
      <c r="I2145" s="216"/>
      <c r="J2145" s="131"/>
    </row>
    <row r="2146" spans="1:10">
      <c r="A2146" s="278"/>
      <c r="B2146" s="204"/>
      <c r="C2146" s="203" t="s">
        <v>383</v>
      </c>
      <c r="D2146" s="202" t="s">
        <v>362</v>
      </c>
      <c r="E2146" s="198" t="s">
        <v>798</v>
      </c>
      <c r="F2146" s="198" t="s">
        <v>8</v>
      </c>
      <c r="G2146" s="195"/>
      <c r="H2146" s="199"/>
      <c r="I2146" s="216"/>
      <c r="J2146" s="131"/>
    </row>
    <row r="2147" spans="1:10">
      <c r="A2147" s="278"/>
      <c r="B2147" s="204"/>
      <c r="C2147" s="203" t="s">
        <v>1377</v>
      </c>
      <c r="D2147" s="202" t="s">
        <v>1378</v>
      </c>
      <c r="E2147" s="198" t="s">
        <v>798</v>
      </c>
      <c r="F2147" s="198" t="s">
        <v>7</v>
      </c>
      <c r="G2147" s="195"/>
      <c r="H2147" s="199"/>
      <c r="I2147" s="216"/>
      <c r="J2147" s="131"/>
    </row>
    <row r="2148" spans="1:10">
      <c r="A2148" s="278"/>
      <c r="B2148" s="204"/>
      <c r="C2148" s="203" t="s">
        <v>514</v>
      </c>
      <c r="D2148" s="202" t="s">
        <v>515</v>
      </c>
      <c r="E2148" s="198" t="s">
        <v>798</v>
      </c>
      <c r="F2148" s="198" t="s">
        <v>163</v>
      </c>
      <c r="G2148" s="195"/>
      <c r="H2148" s="199"/>
      <c r="I2148" s="216"/>
      <c r="J2148" s="131"/>
    </row>
    <row r="2149" spans="1:10">
      <c r="A2149" s="278"/>
      <c r="B2149" s="204"/>
      <c r="C2149" s="203" t="s">
        <v>384</v>
      </c>
      <c r="D2149" s="202" t="s">
        <v>382</v>
      </c>
      <c r="E2149" s="198" t="s">
        <v>797</v>
      </c>
      <c r="F2149" s="198" t="s">
        <v>8</v>
      </c>
      <c r="G2149" s="195"/>
      <c r="H2149" s="199"/>
      <c r="I2149" s="216"/>
      <c r="J2149" s="131"/>
    </row>
    <row r="2150" spans="1:10">
      <c r="A2150" s="278"/>
      <c r="B2150" s="204"/>
      <c r="C2150" s="203" t="s">
        <v>353</v>
      </c>
      <c r="D2150" s="202" t="s">
        <v>42</v>
      </c>
      <c r="E2150" s="198" t="s">
        <v>798</v>
      </c>
      <c r="F2150" s="198" t="s">
        <v>251</v>
      </c>
      <c r="G2150" s="195"/>
      <c r="H2150" s="199"/>
      <c r="I2150" s="216"/>
      <c r="J2150" s="131"/>
    </row>
    <row r="2151" spans="1:10">
      <c r="A2151" s="279"/>
      <c r="B2151" s="204"/>
      <c r="C2151" s="192" t="s">
        <v>445</v>
      </c>
      <c r="D2151" s="202" t="s">
        <v>446</v>
      </c>
      <c r="E2151" s="198" t="s">
        <v>798</v>
      </c>
      <c r="F2151" s="198" t="s">
        <v>15</v>
      </c>
      <c r="G2151" s="195"/>
      <c r="H2151" s="199"/>
      <c r="I2151" s="216"/>
      <c r="J2151" s="131"/>
    </row>
    <row r="2152" spans="1:10">
      <c r="A2152" s="204"/>
      <c r="B2152" s="204"/>
      <c r="C2152" s="192"/>
      <c r="D2152" s="202"/>
      <c r="E2152" s="198"/>
      <c r="F2152" s="198"/>
      <c r="G2152" s="195"/>
      <c r="H2152" s="199"/>
      <c r="I2152" s="216"/>
      <c r="J2152" s="131"/>
    </row>
    <row r="2153" spans="1:10" s="140" customFormat="1">
      <c r="A2153" s="277">
        <v>23.14</v>
      </c>
      <c r="B2153" s="204" t="s">
        <v>1592</v>
      </c>
      <c r="C2153" s="193"/>
      <c r="D2153" s="150" t="s">
        <v>1576</v>
      </c>
      <c r="E2153" s="204"/>
      <c r="F2153" s="204" t="s">
        <v>3</v>
      </c>
      <c r="G2153" s="200"/>
      <c r="H2153" s="210"/>
      <c r="I2153" s="215"/>
    </row>
    <row r="2154" spans="1:10">
      <c r="A2154" s="278"/>
      <c r="B2154" s="204"/>
      <c r="C2154" s="198" t="s">
        <v>780</v>
      </c>
      <c r="D2154" s="202" t="s">
        <v>13</v>
      </c>
      <c r="E2154" s="198" t="s">
        <v>798</v>
      </c>
      <c r="F2154" s="198" t="s">
        <v>14</v>
      </c>
      <c r="G2154" s="195"/>
      <c r="H2154" s="199"/>
      <c r="I2154" s="216"/>
      <c r="J2154" s="131"/>
    </row>
    <row r="2155" spans="1:10">
      <c r="A2155" s="278"/>
      <c r="B2155" s="204"/>
      <c r="C2155" s="198" t="s">
        <v>803</v>
      </c>
      <c r="D2155" s="202" t="s">
        <v>896</v>
      </c>
      <c r="E2155" s="198" t="s">
        <v>798</v>
      </c>
      <c r="F2155" s="198" t="s">
        <v>248</v>
      </c>
      <c r="G2155" s="195"/>
      <c r="H2155" s="199"/>
      <c r="I2155" s="216"/>
      <c r="J2155" s="131"/>
    </row>
    <row r="2156" spans="1:10">
      <c r="A2156" s="278"/>
      <c r="B2156" s="204"/>
      <c r="C2156" s="203" t="s">
        <v>358</v>
      </c>
      <c r="D2156" s="202" t="s">
        <v>168</v>
      </c>
      <c r="E2156" s="198" t="s">
        <v>798</v>
      </c>
      <c r="F2156" s="198" t="s">
        <v>7</v>
      </c>
      <c r="G2156" s="195"/>
      <c r="H2156" s="199"/>
      <c r="I2156" s="216"/>
      <c r="J2156" s="131"/>
    </row>
    <row r="2157" spans="1:10">
      <c r="A2157" s="278"/>
      <c r="B2157" s="204"/>
      <c r="C2157" s="192" t="s">
        <v>514</v>
      </c>
      <c r="D2157" s="202" t="s">
        <v>515</v>
      </c>
      <c r="E2157" s="198" t="s">
        <v>798</v>
      </c>
      <c r="F2157" s="198" t="s">
        <v>163</v>
      </c>
      <c r="G2157" s="195"/>
      <c r="H2157" s="199"/>
      <c r="I2157" s="216"/>
      <c r="J2157" s="131"/>
    </row>
    <row r="2158" spans="1:10">
      <c r="A2158" s="278"/>
      <c r="B2158" s="204"/>
      <c r="C2158" s="192" t="s">
        <v>1577</v>
      </c>
      <c r="D2158" s="202" t="s">
        <v>1585</v>
      </c>
      <c r="E2158" s="198" t="s">
        <v>1586</v>
      </c>
      <c r="F2158" s="198" t="s">
        <v>7</v>
      </c>
      <c r="G2158" s="195"/>
      <c r="H2158" s="199"/>
      <c r="I2158" s="216"/>
      <c r="J2158" s="131"/>
    </row>
    <row r="2159" spans="1:10">
      <c r="A2159" s="278"/>
      <c r="B2159" s="204"/>
      <c r="C2159" s="203" t="s">
        <v>1578</v>
      </c>
      <c r="D2159" s="202" t="s">
        <v>1587</v>
      </c>
      <c r="E2159" s="198" t="s">
        <v>1586</v>
      </c>
      <c r="F2159" s="198" t="s">
        <v>7</v>
      </c>
      <c r="G2159" s="195"/>
      <c r="H2159" s="199"/>
      <c r="I2159" s="216"/>
      <c r="J2159" s="131"/>
    </row>
    <row r="2160" spans="1:10">
      <c r="A2160" s="278"/>
      <c r="B2160" s="204"/>
      <c r="C2160" s="203" t="s">
        <v>1579</v>
      </c>
      <c r="D2160" s="202" t="s">
        <v>1588</v>
      </c>
      <c r="E2160" s="198" t="s">
        <v>1586</v>
      </c>
      <c r="F2160" s="198" t="s">
        <v>7</v>
      </c>
      <c r="G2160" s="195"/>
      <c r="H2160" s="199"/>
      <c r="I2160" s="216"/>
      <c r="J2160" s="131"/>
    </row>
    <row r="2161" spans="1:10">
      <c r="A2161" s="278"/>
      <c r="B2161" s="204"/>
      <c r="C2161" s="192" t="s">
        <v>1589</v>
      </c>
      <c r="D2161" s="202" t="s">
        <v>1590</v>
      </c>
      <c r="E2161" s="198" t="s">
        <v>798</v>
      </c>
      <c r="F2161" s="198" t="s">
        <v>1591</v>
      </c>
      <c r="G2161" s="195"/>
      <c r="H2161" s="199"/>
      <c r="I2161" s="216"/>
      <c r="J2161" s="131"/>
    </row>
    <row r="2162" spans="1:10">
      <c r="A2162" s="279"/>
      <c r="B2162" s="204"/>
      <c r="C2162" s="192" t="s">
        <v>445</v>
      </c>
      <c r="D2162" s="202" t="s">
        <v>446</v>
      </c>
      <c r="E2162" s="198" t="s">
        <v>798</v>
      </c>
      <c r="F2162" s="198" t="s">
        <v>15</v>
      </c>
      <c r="G2162" s="195"/>
      <c r="H2162" s="199"/>
      <c r="I2162" s="216"/>
      <c r="J2162" s="131"/>
    </row>
    <row r="2163" spans="1:10">
      <c r="A2163" s="204"/>
      <c r="B2163" s="204"/>
      <c r="C2163" s="192"/>
      <c r="D2163" s="202"/>
      <c r="E2163" s="198"/>
      <c r="F2163" s="198"/>
      <c r="G2163" s="195"/>
      <c r="H2163" s="199"/>
      <c r="I2163" s="216"/>
      <c r="J2163" s="131"/>
    </row>
    <row r="2164" spans="1:10" s="140" customFormat="1" ht="24">
      <c r="A2164" s="277">
        <v>23.15</v>
      </c>
      <c r="B2164" s="204" t="s">
        <v>1664</v>
      </c>
      <c r="C2164" s="193"/>
      <c r="D2164" s="150" t="s">
        <v>1593</v>
      </c>
      <c r="E2164" s="204"/>
      <c r="F2164" s="204" t="s">
        <v>3</v>
      </c>
      <c r="G2164" s="200"/>
      <c r="H2164" s="210"/>
      <c r="I2164" s="215"/>
    </row>
    <row r="2165" spans="1:10">
      <c r="A2165" s="278"/>
      <c r="B2165" s="204"/>
      <c r="C2165" s="198" t="s">
        <v>780</v>
      </c>
      <c r="D2165" s="202" t="s">
        <v>13</v>
      </c>
      <c r="E2165" s="198" t="s">
        <v>798</v>
      </c>
      <c r="F2165" s="198" t="s">
        <v>14</v>
      </c>
      <c r="G2165" s="195"/>
      <c r="H2165" s="199"/>
      <c r="I2165" s="216"/>
      <c r="J2165" s="131"/>
    </row>
    <row r="2166" spans="1:10">
      <c r="A2166" s="278"/>
      <c r="B2166" s="204"/>
      <c r="C2166" s="198" t="s">
        <v>803</v>
      </c>
      <c r="D2166" s="202" t="s">
        <v>896</v>
      </c>
      <c r="E2166" s="198" t="s">
        <v>798</v>
      </c>
      <c r="F2166" s="198" t="s">
        <v>248</v>
      </c>
      <c r="G2166" s="195"/>
      <c r="H2166" s="199"/>
      <c r="I2166" s="216"/>
      <c r="J2166" s="131"/>
    </row>
    <row r="2167" spans="1:10">
      <c r="A2167" s="278"/>
      <c r="B2167" s="204"/>
      <c r="C2167" s="203" t="s">
        <v>358</v>
      </c>
      <c r="D2167" s="202" t="s">
        <v>168</v>
      </c>
      <c r="E2167" s="198" t="s">
        <v>798</v>
      </c>
      <c r="F2167" s="198" t="s">
        <v>7</v>
      </c>
      <c r="G2167" s="195"/>
      <c r="H2167" s="199"/>
      <c r="I2167" s="216"/>
      <c r="J2167" s="131"/>
    </row>
    <row r="2168" spans="1:10">
      <c r="A2168" s="278"/>
      <c r="B2168" s="204"/>
      <c r="C2168" s="192" t="s">
        <v>514</v>
      </c>
      <c r="D2168" s="202" t="s">
        <v>515</v>
      </c>
      <c r="E2168" s="198" t="s">
        <v>798</v>
      </c>
      <c r="F2168" s="198" t="s">
        <v>163</v>
      </c>
      <c r="G2168" s="195"/>
      <c r="H2168" s="199"/>
      <c r="I2168" s="216"/>
      <c r="J2168" s="131"/>
    </row>
    <row r="2169" spans="1:10">
      <c r="A2169" s="278"/>
      <c r="B2169" s="204"/>
      <c r="C2169" s="192" t="s">
        <v>1577</v>
      </c>
      <c r="D2169" s="202" t="s">
        <v>1585</v>
      </c>
      <c r="E2169" s="198" t="s">
        <v>1586</v>
      </c>
      <c r="F2169" s="198" t="s">
        <v>7</v>
      </c>
      <c r="G2169" s="195"/>
      <c r="H2169" s="199"/>
      <c r="I2169" s="216"/>
      <c r="J2169" s="131"/>
    </row>
    <row r="2170" spans="1:10">
      <c r="A2170" s="278"/>
      <c r="B2170" s="204"/>
      <c r="C2170" s="203" t="s">
        <v>1578</v>
      </c>
      <c r="D2170" s="202" t="s">
        <v>1587</v>
      </c>
      <c r="E2170" s="198" t="s">
        <v>1586</v>
      </c>
      <c r="F2170" s="198" t="s">
        <v>7</v>
      </c>
      <c r="G2170" s="195"/>
      <c r="H2170" s="199"/>
      <c r="I2170" s="216"/>
      <c r="J2170" s="131"/>
    </row>
    <row r="2171" spans="1:10">
      <c r="A2171" s="278"/>
      <c r="B2171" s="204"/>
      <c r="C2171" s="203" t="s">
        <v>1579</v>
      </c>
      <c r="D2171" s="202" t="s">
        <v>1588</v>
      </c>
      <c r="E2171" s="198" t="s">
        <v>1586</v>
      </c>
      <c r="F2171" s="198" t="s">
        <v>7</v>
      </c>
      <c r="G2171" s="195"/>
      <c r="H2171" s="199"/>
      <c r="I2171" s="216"/>
      <c r="J2171" s="131"/>
    </row>
    <row r="2172" spans="1:10">
      <c r="A2172" s="278"/>
      <c r="B2172" s="204"/>
      <c r="C2172" s="192" t="s">
        <v>1589</v>
      </c>
      <c r="D2172" s="202" t="s">
        <v>1590</v>
      </c>
      <c r="E2172" s="198" t="s">
        <v>798</v>
      </c>
      <c r="F2172" s="198" t="s">
        <v>1591</v>
      </c>
      <c r="G2172" s="195"/>
      <c r="H2172" s="199"/>
      <c r="I2172" s="216"/>
      <c r="J2172" s="131"/>
    </row>
    <row r="2173" spans="1:10">
      <c r="A2173" s="279"/>
      <c r="B2173" s="204"/>
      <c r="C2173" s="192" t="s">
        <v>445</v>
      </c>
      <c r="D2173" s="202" t="s">
        <v>446</v>
      </c>
      <c r="E2173" s="198" t="s">
        <v>798</v>
      </c>
      <c r="F2173" s="198" t="s">
        <v>15</v>
      </c>
      <c r="G2173" s="195"/>
      <c r="H2173" s="199"/>
      <c r="I2173" s="216"/>
      <c r="J2173" s="131"/>
    </row>
    <row r="2174" spans="1:10">
      <c r="A2174" s="204"/>
      <c r="B2174" s="204"/>
      <c r="C2174" s="192"/>
      <c r="D2174" s="202"/>
      <c r="E2174" s="198"/>
      <c r="F2174" s="198"/>
      <c r="G2174" s="205"/>
      <c r="H2174" s="199"/>
      <c r="I2174" s="216"/>
      <c r="J2174" s="131"/>
    </row>
    <row r="2175" spans="1:10">
      <c r="A2175" s="204">
        <v>24</v>
      </c>
      <c r="B2175" s="204" t="s">
        <v>1157</v>
      </c>
      <c r="C2175" s="192"/>
      <c r="D2175" s="150" t="s">
        <v>1061</v>
      </c>
      <c r="E2175" s="198"/>
      <c r="F2175" s="198"/>
      <c r="G2175" s="205"/>
      <c r="H2175" s="199"/>
      <c r="I2175" s="216"/>
      <c r="J2175" s="131"/>
    </row>
    <row r="2176" spans="1:10">
      <c r="A2176" s="204"/>
      <c r="B2176" s="204"/>
      <c r="C2176" s="192"/>
      <c r="D2176" s="202"/>
      <c r="E2176" s="198"/>
      <c r="F2176" s="198"/>
      <c r="G2176" s="205"/>
      <c r="H2176" s="199"/>
      <c r="I2176" s="216"/>
      <c r="J2176" s="131"/>
    </row>
    <row r="2177" spans="1:10">
      <c r="A2177" s="277">
        <v>24.1</v>
      </c>
      <c r="B2177" s="204" t="s">
        <v>1173</v>
      </c>
      <c r="C2177" s="192"/>
      <c r="D2177" s="150" t="s">
        <v>1436</v>
      </c>
      <c r="E2177" s="204"/>
      <c r="F2177" s="204" t="s">
        <v>3</v>
      </c>
      <c r="G2177" s="205"/>
      <c r="H2177" s="199"/>
      <c r="I2177" s="215"/>
      <c r="J2177" s="131"/>
    </row>
    <row r="2178" spans="1:10">
      <c r="A2178" s="278"/>
      <c r="B2178" s="204"/>
      <c r="C2178" s="192" t="s">
        <v>780</v>
      </c>
      <c r="D2178" s="202" t="s">
        <v>13</v>
      </c>
      <c r="E2178" s="198" t="s">
        <v>798</v>
      </c>
      <c r="F2178" s="198" t="s">
        <v>14</v>
      </c>
      <c r="G2178" s="205"/>
      <c r="H2178" s="199"/>
      <c r="I2178" s="216"/>
      <c r="J2178" s="131"/>
    </row>
    <row r="2179" spans="1:10">
      <c r="A2179" s="278"/>
      <c r="B2179" s="204"/>
      <c r="C2179" s="192" t="s">
        <v>803</v>
      </c>
      <c r="D2179" s="202" t="s">
        <v>896</v>
      </c>
      <c r="E2179" s="198" t="s">
        <v>798</v>
      </c>
      <c r="F2179" s="198" t="s">
        <v>248</v>
      </c>
      <c r="G2179" s="195"/>
      <c r="H2179" s="209"/>
      <c r="I2179" s="216"/>
      <c r="J2179" s="131"/>
    </row>
    <row r="2180" spans="1:10">
      <c r="A2180" s="278"/>
      <c r="B2180" s="204"/>
      <c r="C2180" s="192" t="s">
        <v>516</v>
      </c>
      <c r="D2180" s="202" t="s">
        <v>220</v>
      </c>
      <c r="E2180" s="198" t="s">
        <v>798</v>
      </c>
      <c r="F2180" s="198" t="s">
        <v>7</v>
      </c>
      <c r="G2180" s="205"/>
      <c r="H2180" s="199"/>
      <c r="I2180" s="216"/>
      <c r="J2180" s="131"/>
    </row>
    <row r="2181" spans="1:10">
      <c r="A2181" s="278"/>
      <c r="B2181" s="204"/>
      <c r="C2181" s="192" t="s">
        <v>517</v>
      </c>
      <c r="D2181" s="202" t="s">
        <v>221</v>
      </c>
      <c r="E2181" s="198" t="s">
        <v>798</v>
      </c>
      <c r="F2181" s="198" t="s">
        <v>7</v>
      </c>
      <c r="G2181" s="205"/>
      <c r="H2181" s="199"/>
      <c r="I2181" s="216"/>
      <c r="J2181" s="131"/>
    </row>
    <row r="2182" spans="1:10">
      <c r="A2182" s="278"/>
      <c r="B2182" s="204"/>
      <c r="C2182" s="192" t="s">
        <v>353</v>
      </c>
      <c r="D2182" s="202" t="s">
        <v>42</v>
      </c>
      <c r="E2182" s="198" t="s">
        <v>798</v>
      </c>
      <c r="F2182" s="198" t="s">
        <v>251</v>
      </c>
      <c r="G2182" s="205"/>
      <c r="H2182" s="199"/>
      <c r="I2182" s="216"/>
      <c r="J2182" s="131"/>
    </row>
    <row r="2183" spans="1:10">
      <c r="A2183" s="278"/>
      <c r="B2183" s="204"/>
      <c r="C2183" s="192" t="s">
        <v>1062</v>
      </c>
      <c r="D2183" s="202" t="s">
        <v>1437</v>
      </c>
      <c r="E2183" s="198" t="s">
        <v>798</v>
      </c>
      <c r="F2183" s="198" t="s">
        <v>3</v>
      </c>
      <c r="G2183" s="205"/>
      <c r="H2183" s="199"/>
      <c r="I2183" s="216"/>
      <c r="J2183" s="131"/>
    </row>
    <row r="2184" spans="1:10">
      <c r="A2184" s="278"/>
      <c r="B2184" s="204"/>
      <c r="C2184" s="192" t="s">
        <v>1054</v>
      </c>
      <c r="D2184" s="202" t="s">
        <v>1053</v>
      </c>
      <c r="E2184" s="198" t="s">
        <v>798</v>
      </c>
      <c r="F2184" s="198" t="s">
        <v>163</v>
      </c>
      <c r="G2184" s="205"/>
      <c r="H2184" s="199"/>
      <c r="I2184" s="216"/>
      <c r="J2184" s="131"/>
    </row>
    <row r="2185" spans="1:10">
      <c r="A2185" s="279"/>
      <c r="B2185" s="204"/>
      <c r="C2185" s="192" t="s">
        <v>445</v>
      </c>
      <c r="D2185" s="202" t="s">
        <v>446</v>
      </c>
      <c r="E2185" s="198" t="s">
        <v>798</v>
      </c>
      <c r="F2185" s="198" t="s">
        <v>15</v>
      </c>
      <c r="G2185" s="205"/>
      <c r="H2185" s="209"/>
      <c r="I2185" s="216"/>
      <c r="J2185" s="131"/>
    </row>
    <row r="2186" spans="1:10">
      <c r="A2186" s="204"/>
      <c r="B2186" s="204"/>
      <c r="C2186" s="192"/>
      <c r="D2186" s="202"/>
      <c r="E2186" s="198"/>
      <c r="F2186" s="198"/>
      <c r="G2186" s="205"/>
      <c r="H2186" s="199"/>
      <c r="I2186" s="216"/>
      <c r="J2186" s="131"/>
    </row>
    <row r="2187" spans="1:10" ht="39.75" customHeight="1">
      <c r="A2187" s="277">
        <v>24.2</v>
      </c>
      <c r="B2187" s="204" t="s">
        <v>1174</v>
      </c>
      <c r="C2187" s="192"/>
      <c r="D2187" s="150" t="s">
        <v>1063</v>
      </c>
      <c r="E2187" s="204"/>
      <c r="F2187" s="204" t="s">
        <v>163</v>
      </c>
      <c r="G2187" s="205"/>
      <c r="H2187" s="199"/>
      <c r="I2187" s="215"/>
      <c r="J2187" s="131"/>
    </row>
    <row r="2188" spans="1:10">
      <c r="A2188" s="278"/>
      <c r="B2188" s="204"/>
      <c r="C2188" s="192" t="s">
        <v>780</v>
      </c>
      <c r="D2188" s="202" t="s">
        <v>13</v>
      </c>
      <c r="E2188" s="198" t="s">
        <v>798</v>
      </c>
      <c r="F2188" s="198" t="s">
        <v>14</v>
      </c>
      <c r="G2188" s="205"/>
      <c r="H2188" s="199"/>
      <c r="I2188" s="216"/>
      <c r="J2188" s="131"/>
    </row>
    <row r="2189" spans="1:10">
      <c r="A2189" s="278"/>
      <c r="B2189" s="204"/>
      <c r="C2189" s="192" t="s">
        <v>803</v>
      </c>
      <c r="D2189" s="202" t="s">
        <v>896</v>
      </c>
      <c r="E2189" s="198" t="s">
        <v>798</v>
      </c>
      <c r="F2189" s="198" t="s">
        <v>248</v>
      </c>
      <c r="G2189" s="195"/>
      <c r="H2189" s="209"/>
      <c r="I2189" s="216"/>
      <c r="J2189" s="131"/>
    </row>
    <row r="2190" spans="1:10">
      <c r="A2190" s="278"/>
      <c r="B2190" s="204"/>
      <c r="C2190" s="192" t="s">
        <v>509</v>
      </c>
      <c r="D2190" s="202" t="s">
        <v>1384</v>
      </c>
      <c r="E2190" s="198" t="s">
        <v>798</v>
      </c>
      <c r="F2190" s="198" t="s">
        <v>4</v>
      </c>
      <c r="G2190" s="205"/>
      <c r="H2190" s="199"/>
      <c r="I2190" s="216"/>
      <c r="J2190" s="131"/>
    </row>
    <row r="2191" spans="1:10">
      <c r="A2191" s="278"/>
      <c r="B2191" s="204"/>
      <c r="C2191" s="192" t="s">
        <v>516</v>
      </c>
      <c r="D2191" s="202" t="s">
        <v>220</v>
      </c>
      <c r="E2191" s="198" t="s">
        <v>798</v>
      </c>
      <c r="F2191" s="198" t="s">
        <v>7</v>
      </c>
      <c r="G2191" s="205"/>
      <c r="H2191" s="199"/>
      <c r="I2191" s="216"/>
      <c r="J2191" s="131"/>
    </row>
    <row r="2192" spans="1:10">
      <c r="A2192" s="278"/>
      <c r="B2192" s="204"/>
      <c r="C2192" s="192" t="s">
        <v>517</v>
      </c>
      <c r="D2192" s="202" t="s">
        <v>221</v>
      </c>
      <c r="E2192" s="198" t="s">
        <v>798</v>
      </c>
      <c r="F2192" s="198" t="s">
        <v>7</v>
      </c>
      <c r="G2192" s="205"/>
      <c r="H2192" s="199"/>
      <c r="I2192" s="216"/>
      <c r="J2192" s="131"/>
    </row>
    <row r="2193" spans="1:10">
      <c r="A2193" s="278"/>
      <c r="B2193" s="204"/>
      <c r="C2193" s="192" t="s">
        <v>353</v>
      </c>
      <c r="D2193" s="202" t="s">
        <v>42</v>
      </c>
      <c r="E2193" s="198" t="s">
        <v>798</v>
      </c>
      <c r="F2193" s="198" t="s">
        <v>251</v>
      </c>
      <c r="G2193" s="205"/>
      <c r="H2193" s="199"/>
      <c r="I2193" s="216"/>
      <c r="J2193" s="131"/>
    </row>
    <row r="2194" spans="1:10">
      <c r="A2194" s="279"/>
      <c r="B2194" s="204"/>
      <c r="C2194" s="192" t="s">
        <v>445</v>
      </c>
      <c r="D2194" s="202" t="s">
        <v>446</v>
      </c>
      <c r="E2194" s="198" t="s">
        <v>798</v>
      </c>
      <c r="F2194" s="198" t="s">
        <v>15</v>
      </c>
      <c r="G2194" s="205"/>
      <c r="H2194" s="209"/>
      <c r="I2194" s="216"/>
      <c r="J2194" s="131"/>
    </row>
    <row r="2195" spans="1:10">
      <c r="A2195" s="204"/>
      <c r="B2195" s="204"/>
      <c r="C2195" s="192"/>
      <c r="D2195" s="202"/>
      <c r="E2195" s="198"/>
      <c r="F2195" s="198"/>
      <c r="G2195" s="205"/>
      <c r="H2195" s="199"/>
      <c r="I2195" s="216"/>
      <c r="J2195" s="131"/>
    </row>
    <row r="2196" spans="1:10">
      <c r="A2196" s="204">
        <v>25</v>
      </c>
      <c r="B2196" s="204" t="s">
        <v>1187</v>
      </c>
      <c r="C2196" s="192"/>
      <c r="D2196" s="150" t="s">
        <v>1210</v>
      </c>
      <c r="E2196" s="198"/>
      <c r="F2196" s="198"/>
      <c r="G2196" s="205"/>
      <c r="H2196" s="199"/>
      <c r="I2196" s="216"/>
      <c r="J2196" s="131"/>
    </row>
    <row r="2197" spans="1:10">
      <c r="A2197" s="204"/>
      <c r="B2197" s="204"/>
      <c r="C2197" s="192"/>
      <c r="D2197" s="202"/>
      <c r="E2197" s="198"/>
      <c r="F2197" s="198"/>
      <c r="G2197" s="205"/>
      <c r="H2197" s="199"/>
      <c r="I2197" s="216"/>
      <c r="J2197" s="131"/>
    </row>
    <row r="2198" spans="1:10" ht="24">
      <c r="A2198" s="277">
        <v>25.1</v>
      </c>
      <c r="B2198" s="204" t="s">
        <v>1176</v>
      </c>
      <c r="C2198" s="192"/>
      <c r="D2198" s="150" t="s">
        <v>1385</v>
      </c>
      <c r="E2198" s="204"/>
      <c r="F2198" s="204" t="s">
        <v>4</v>
      </c>
      <c r="G2198" s="205"/>
      <c r="H2198" s="199"/>
      <c r="I2198" s="215"/>
      <c r="J2198" s="131"/>
    </row>
    <row r="2199" spans="1:10">
      <c r="A2199" s="278"/>
      <c r="B2199" s="204"/>
      <c r="C2199" s="192" t="s">
        <v>784</v>
      </c>
      <c r="D2199" s="202" t="s">
        <v>23</v>
      </c>
      <c r="E2199" s="198" t="s">
        <v>798</v>
      </c>
      <c r="F2199" s="198" t="s">
        <v>14</v>
      </c>
      <c r="G2199" s="205"/>
      <c r="H2199" s="199"/>
      <c r="I2199" s="216"/>
      <c r="J2199" s="131"/>
    </row>
    <row r="2200" spans="1:10">
      <c r="A2200" s="278"/>
      <c r="B2200" s="204"/>
      <c r="C2200" s="192" t="s">
        <v>803</v>
      </c>
      <c r="D2200" s="202" t="s">
        <v>896</v>
      </c>
      <c r="E2200" s="198" t="s">
        <v>798</v>
      </c>
      <c r="F2200" s="198" t="s">
        <v>248</v>
      </c>
      <c r="G2200" s="195"/>
      <c r="H2200" s="209"/>
      <c r="I2200" s="216"/>
      <c r="J2200" s="131"/>
    </row>
    <row r="2201" spans="1:10">
      <c r="A2201" s="278"/>
      <c r="B2201" s="204"/>
      <c r="C2201" s="192" t="s">
        <v>483</v>
      </c>
      <c r="D2201" s="202" t="s">
        <v>222</v>
      </c>
      <c r="E2201" s="198" t="s">
        <v>798</v>
      </c>
      <c r="F2201" s="198" t="s">
        <v>4</v>
      </c>
      <c r="G2201" s="205"/>
      <c r="H2201" s="199"/>
      <c r="I2201" s="216"/>
      <c r="J2201" s="131"/>
    </row>
    <row r="2202" spans="1:10" ht="24">
      <c r="A2202" s="278"/>
      <c r="B2202" s="204"/>
      <c r="C2202" s="192" t="s">
        <v>490</v>
      </c>
      <c r="D2202" s="202" t="s">
        <v>899</v>
      </c>
      <c r="E2202" s="198" t="s">
        <v>798</v>
      </c>
      <c r="F2202" s="198" t="s">
        <v>4</v>
      </c>
      <c r="G2202" s="205"/>
      <c r="H2202" s="199"/>
      <c r="I2202" s="216"/>
      <c r="J2202" s="131"/>
    </row>
    <row r="2203" spans="1:10">
      <c r="A2203" s="278"/>
      <c r="B2203" s="204"/>
      <c r="C2203" s="192" t="s">
        <v>493</v>
      </c>
      <c r="D2203" s="202" t="s">
        <v>210</v>
      </c>
      <c r="E2203" s="198" t="s">
        <v>798</v>
      </c>
      <c r="F2203" s="198" t="s">
        <v>4</v>
      </c>
      <c r="G2203" s="205"/>
      <c r="H2203" s="199"/>
      <c r="I2203" s="216"/>
      <c r="J2203" s="131"/>
    </row>
    <row r="2204" spans="1:10" ht="24">
      <c r="A2204" s="278"/>
      <c r="B2204" s="204"/>
      <c r="C2204" s="192" t="s">
        <v>488</v>
      </c>
      <c r="D2204" s="202" t="s">
        <v>489</v>
      </c>
      <c r="E2204" s="198" t="s">
        <v>798</v>
      </c>
      <c r="F2204" s="198" t="s">
        <v>4</v>
      </c>
      <c r="G2204" s="205"/>
      <c r="H2204" s="199"/>
      <c r="I2204" s="216"/>
      <c r="J2204" s="131"/>
    </row>
    <row r="2205" spans="1:10">
      <c r="A2205" s="278"/>
      <c r="B2205" s="204"/>
      <c r="C2205" s="192" t="s">
        <v>313</v>
      </c>
      <c r="D2205" s="202" t="s">
        <v>314</v>
      </c>
      <c r="E2205" s="198" t="s">
        <v>798</v>
      </c>
      <c r="F2205" s="198" t="s">
        <v>4</v>
      </c>
      <c r="G2205" s="205"/>
      <c r="H2205" s="199"/>
      <c r="I2205" s="216"/>
      <c r="J2205" s="131"/>
    </row>
    <row r="2206" spans="1:10">
      <c r="A2206" s="279"/>
      <c r="B2206" s="204"/>
      <c r="C2206" s="192" t="s">
        <v>445</v>
      </c>
      <c r="D2206" s="202" t="s">
        <v>446</v>
      </c>
      <c r="E2206" s="198" t="s">
        <v>798</v>
      </c>
      <c r="F2206" s="198" t="s">
        <v>15</v>
      </c>
      <c r="G2206" s="205"/>
      <c r="H2206" s="209"/>
      <c r="I2206" s="216"/>
      <c r="J2206" s="131"/>
    </row>
    <row r="2207" spans="1:10">
      <c r="A2207" s="204"/>
      <c r="B2207" s="204"/>
      <c r="C2207" s="192"/>
      <c r="D2207" s="202"/>
      <c r="E2207" s="198"/>
      <c r="F2207" s="198"/>
      <c r="G2207" s="205"/>
      <c r="H2207" s="199"/>
      <c r="I2207" s="216"/>
      <c r="J2207" s="131"/>
    </row>
    <row r="2208" spans="1:10">
      <c r="A2208" s="277">
        <v>25.2</v>
      </c>
      <c r="B2208" s="204" t="s">
        <v>1177</v>
      </c>
      <c r="C2208" s="192"/>
      <c r="D2208" s="150" t="s">
        <v>1064</v>
      </c>
      <c r="E2208" s="204"/>
      <c r="F2208" s="204" t="s">
        <v>3</v>
      </c>
      <c r="G2208" s="205"/>
      <c r="H2208" s="199"/>
      <c r="I2208" s="215"/>
      <c r="J2208" s="131"/>
    </row>
    <row r="2209" spans="1:10">
      <c r="A2209" s="278"/>
      <c r="B2209" s="204"/>
      <c r="C2209" s="192" t="s">
        <v>787</v>
      </c>
      <c r="D2209" s="202" t="s">
        <v>35</v>
      </c>
      <c r="E2209" s="198" t="s">
        <v>798</v>
      </c>
      <c r="F2209" s="198" t="s">
        <v>14</v>
      </c>
      <c r="G2209" s="205"/>
      <c r="H2209" s="199"/>
      <c r="I2209" s="216"/>
      <c r="J2209" s="131"/>
    </row>
    <row r="2210" spans="1:10">
      <c r="A2210" s="278"/>
      <c r="B2210" s="204"/>
      <c r="C2210" s="192" t="s">
        <v>803</v>
      </c>
      <c r="D2210" s="202" t="s">
        <v>896</v>
      </c>
      <c r="E2210" s="198" t="s">
        <v>798</v>
      </c>
      <c r="F2210" s="198" t="s">
        <v>248</v>
      </c>
      <c r="G2210" s="195"/>
      <c r="H2210" s="209"/>
      <c r="I2210" s="216"/>
      <c r="J2210" s="131"/>
    </row>
    <row r="2211" spans="1:10">
      <c r="A2211" s="278"/>
      <c r="B2211" s="204"/>
      <c r="C2211" s="192" t="s">
        <v>549</v>
      </c>
      <c r="D2211" s="202" t="s">
        <v>550</v>
      </c>
      <c r="E2211" s="198" t="s">
        <v>797</v>
      </c>
      <c r="F2211" s="198" t="s">
        <v>3</v>
      </c>
      <c r="G2211" s="205"/>
      <c r="H2211" s="199"/>
      <c r="I2211" s="216"/>
      <c r="J2211" s="131"/>
    </row>
    <row r="2212" spans="1:10">
      <c r="A2212" s="279"/>
      <c r="B2212" s="204"/>
      <c r="C2212" s="192" t="s">
        <v>445</v>
      </c>
      <c r="D2212" s="202" t="s">
        <v>446</v>
      </c>
      <c r="E2212" s="198" t="s">
        <v>798</v>
      </c>
      <c r="F2212" s="198" t="s">
        <v>15</v>
      </c>
      <c r="G2212" s="205"/>
      <c r="H2212" s="209"/>
      <c r="I2212" s="216"/>
      <c r="J2212" s="131"/>
    </row>
    <row r="2213" spans="1:10">
      <c r="A2213" s="204"/>
      <c r="B2213" s="204"/>
      <c r="C2213" s="192"/>
      <c r="D2213" s="202"/>
      <c r="E2213" s="198"/>
      <c r="F2213" s="198"/>
      <c r="G2213" s="205"/>
      <c r="H2213" s="199"/>
      <c r="I2213" s="216"/>
      <c r="J2213" s="131"/>
    </row>
    <row r="2214" spans="1:10">
      <c r="A2214" s="277">
        <v>25.3</v>
      </c>
      <c r="B2214" s="204" t="s">
        <v>1178</v>
      </c>
      <c r="C2214" s="198"/>
      <c r="D2214" s="150" t="s">
        <v>1065</v>
      </c>
      <c r="E2214" s="204"/>
      <c r="F2214" s="204" t="s">
        <v>4</v>
      </c>
      <c r="G2214" s="205"/>
      <c r="H2214" s="199"/>
      <c r="I2214" s="215"/>
      <c r="J2214" s="131"/>
    </row>
    <row r="2215" spans="1:10">
      <c r="A2215" s="278"/>
      <c r="B2215" s="204"/>
      <c r="C2215" s="192" t="s">
        <v>784</v>
      </c>
      <c r="D2215" s="202" t="s">
        <v>23</v>
      </c>
      <c r="E2215" s="198" t="s">
        <v>798</v>
      </c>
      <c r="F2215" s="198" t="s">
        <v>14</v>
      </c>
      <c r="G2215" s="205"/>
      <c r="H2215" s="199"/>
      <c r="I2215" s="216"/>
      <c r="J2215" s="131"/>
    </row>
    <row r="2216" spans="1:10">
      <c r="A2216" s="278"/>
      <c r="B2216" s="204"/>
      <c r="C2216" s="192" t="s">
        <v>803</v>
      </c>
      <c r="D2216" s="202" t="s">
        <v>896</v>
      </c>
      <c r="E2216" s="198" t="s">
        <v>798</v>
      </c>
      <c r="F2216" s="198" t="s">
        <v>248</v>
      </c>
      <c r="G2216" s="195"/>
      <c r="H2216" s="209"/>
      <c r="I2216" s="216"/>
      <c r="J2216" s="131"/>
    </row>
    <row r="2217" spans="1:10">
      <c r="A2217" s="278"/>
      <c r="B2217" s="204"/>
      <c r="C2217" s="192" t="s">
        <v>481</v>
      </c>
      <c r="D2217" s="202" t="s">
        <v>482</v>
      </c>
      <c r="E2217" s="198" t="s">
        <v>798</v>
      </c>
      <c r="F2217" s="198" t="s">
        <v>4</v>
      </c>
      <c r="G2217" s="205"/>
      <c r="H2217" s="199"/>
      <c r="I2217" s="216"/>
      <c r="J2217" s="131"/>
    </row>
    <row r="2218" spans="1:10">
      <c r="A2218" s="278"/>
      <c r="B2218" s="204"/>
      <c r="C2218" s="192" t="s">
        <v>313</v>
      </c>
      <c r="D2218" s="202" t="s">
        <v>314</v>
      </c>
      <c r="E2218" s="198" t="s">
        <v>798</v>
      </c>
      <c r="F2218" s="198" t="s">
        <v>4</v>
      </c>
      <c r="G2218" s="205"/>
      <c r="H2218" s="199"/>
      <c r="I2218" s="216"/>
      <c r="J2218" s="131"/>
    </row>
    <row r="2219" spans="1:10">
      <c r="A2219" s="279"/>
      <c r="B2219" s="204"/>
      <c r="C2219" s="198" t="s">
        <v>445</v>
      </c>
      <c r="D2219" s="202" t="s">
        <v>446</v>
      </c>
      <c r="E2219" s="198" t="s">
        <v>798</v>
      </c>
      <c r="F2219" s="198" t="s">
        <v>15</v>
      </c>
      <c r="G2219" s="205"/>
      <c r="H2219" s="209"/>
      <c r="I2219" s="216"/>
      <c r="J2219" s="131"/>
    </row>
    <row r="2220" spans="1:10">
      <c r="A2220" s="204"/>
      <c r="B2220" s="204"/>
      <c r="C2220" s="198"/>
      <c r="D2220" s="202"/>
      <c r="E2220" s="198"/>
      <c r="F2220" s="198"/>
      <c r="G2220" s="205"/>
      <c r="H2220" s="199"/>
      <c r="I2220" s="216"/>
      <c r="J2220" s="131"/>
    </row>
    <row r="2221" spans="1:10" ht="24">
      <c r="A2221" s="277">
        <v>25.4</v>
      </c>
      <c r="B2221" s="204" t="s">
        <v>1179</v>
      </c>
      <c r="C2221" s="198"/>
      <c r="D2221" s="150" t="s">
        <v>1699</v>
      </c>
      <c r="E2221" s="204"/>
      <c r="F2221" s="204" t="s">
        <v>4</v>
      </c>
      <c r="G2221" s="205"/>
      <c r="H2221" s="199"/>
      <c r="I2221" s="215"/>
      <c r="J2221" s="131"/>
    </row>
    <row r="2222" spans="1:10">
      <c r="A2222" s="278"/>
      <c r="B2222" s="204"/>
      <c r="C2222" s="192" t="s">
        <v>784</v>
      </c>
      <c r="D2222" s="202" t="s">
        <v>23</v>
      </c>
      <c r="E2222" s="198" t="s">
        <v>798</v>
      </c>
      <c r="F2222" s="198" t="s">
        <v>14</v>
      </c>
      <c r="G2222" s="205"/>
      <c r="H2222" s="199"/>
      <c r="I2222" s="216"/>
      <c r="J2222" s="131"/>
    </row>
    <row r="2223" spans="1:10">
      <c r="A2223" s="278"/>
      <c r="B2223" s="204"/>
      <c r="C2223" s="192" t="s">
        <v>803</v>
      </c>
      <c r="D2223" s="202" t="s">
        <v>896</v>
      </c>
      <c r="E2223" s="198" t="s">
        <v>798</v>
      </c>
      <c r="F2223" s="198" t="s">
        <v>248</v>
      </c>
      <c r="G2223" s="195"/>
      <c r="H2223" s="209"/>
      <c r="I2223" s="216"/>
      <c r="J2223" s="131"/>
    </row>
    <row r="2224" spans="1:10">
      <c r="A2224" s="278"/>
      <c r="B2224" s="204"/>
      <c r="C2224" s="192" t="s">
        <v>480</v>
      </c>
      <c r="D2224" s="202" t="s">
        <v>1700</v>
      </c>
      <c r="E2224" s="198" t="s">
        <v>798</v>
      </c>
      <c r="F2224" s="198" t="s">
        <v>4</v>
      </c>
      <c r="G2224" s="205"/>
      <c r="H2224" s="199"/>
      <c r="I2224" s="216"/>
      <c r="J2224" s="131"/>
    </row>
    <row r="2225" spans="1:10">
      <c r="A2225" s="278"/>
      <c r="B2225" s="204"/>
      <c r="C2225" s="192" t="s">
        <v>313</v>
      </c>
      <c r="D2225" s="202" t="s">
        <v>314</v>
      </c>
      <c r="E2225" s="198" t="s">
        <v>798</v>
      </c>
      <c r="F2225" s="198" t="s">
        <v>4</v>
      </c>
      <c r="G2225" s="205"/>
      <c r="H2225" s="199"/>
      <c r="I2225" s="216"/>
      <c r="J2225" s="131"/>
    </row>
    <row r="2226" spans="1:10">
      <c r="A2226" s="279"/>
      <c r="B2226" s="204"/>
      <c r="C2226" s="198" t="s">
        <v>445</v>
      </c>
      <c r="D2226" s="202" t="s">
        <v>446</v>
      </c>
      <c r="E2226" s="198" t="s">
        <v>798</v>
      </c>
      <c r="F2226" s="198" t="s">
        <v>15</v>
      </c>
      <c r="G2226" s="205"/>
      <c r="H2226" s="209"/>
      <c r="I2226" s="216"/>
      <c r="J2226" s="131"/>
    </row>
    <row r="2227" spans="1:10">
      <c r="A2227" s="204"/>
      <c r="B2227" s="204"/>
      <c r="C2227" s="198"/>
      <c r="D2227" s="202"/>
      <c r="E2227" s="198"/>
      <c r="F2227" s="198"/>
      <c r="G2227" s="205"/>
      <c r="H2227" s="199"/>
      <c r="I2227" s="216"/>
      <c r="J2227" s="131"/>
    </row>
    <row r="2228" spans="1:10" ht="24">
      <c r="A2228" s="277">
        <v>25.5</v>
      </c>
      <c r="B2228" s="204" t="s">
        <v>1180</v>
      </c>
      <c r="C2228" s="198"/>
      <c r="D2228" s="150" t="s">
        <v>1066</v>
      </c>
      <c r="E2228" s="204"/>
      <c r="F2228" s="204" t="s">
        <v>3</v>
      </c>
      <c r="G2228" s="205"/>
      <c r="H2228" s="199"/>
      <c r="I2228" s="215"/>
      <c r="J2228" s="131"/>
    </row>
    <row r="2229" spans="1:10">
      <c r="A2229" s="278"/>
      <c r="B2229" s="204"/>
      <c r="C2229" s="192" t="s">
        <v>787</v>
      </c>
      <c r="D2229" s="202" t="s">
        <v>35</v>
      </c>
      <c r="E2229" s="198" t="s">
        <v>798</v>
      </c>
      <c r="F2229" s="198" t="s">
        <v>14</v>
      </c>
      <c r="G2229" s="205"/>
      <c r="H2229" s="199"/>
      <c r="I2229" s="216"/>
      <c r="J2229" s="131"/>
    </row>
    <row r="2230" spans="1:10">
      <c r="A2230" s="278"/>
      <c r="B2230" s="204"/>
      <c r="C2230" s="198" t="s">
        <v>803</v>
      </c>
      <c r="D2230" s="202" t="s">
        <v>896</v>
      </c>
      <c r="E2230" s="198" t="s">
        <v>798</v>
      </c>
      <c r="F2230" s="198" t="s">
        <v>248</v>
      </c>
      <c r="G2230" s="195"/>
      <c r="H2230" s="209"/>
      <c r="I2230" s="216"/>
      <c r="J2230" s="131"/>
    </row>
    <row r="2231" spans="1:10" ht="24">
      <c r="A2231" s="278"/>
      <c r="B2231" s="204"/>
      <c r="C2231" s="192" t="s">
        <v>551</v>
      </c>
      <c r="D2231" s="202" t="s">
        <v>552</v>
      </c>
      <c r="E2231" s="198" t="s">
        <v>797</v>
      </c>
      <c r="F2231" s="198" t="s">
        <v>3</v>
      </c>
      <c r="G2231" s="205"/>
      <c r="H2231" s="199"/>
      <c r="I2231" s="216"/>
      <c r="J2231" s="131"/>
    </row>
    <row r="2232" spans="1:10">
      <c r="A2232" s="278"/>
      <c r="B2232" s="204"/>
      <c r="C2232" s="192" t="s">
        <v>318</v>
      </c>
      <c r="D2232" s="202" t="s">
        <v>187</v>
      </c>
      <c r="E2232" s="198" t="s">
        <v>798</v>
      </c>
      <c r="F2232" s="198" t="s">
        <v>4</v>
      </c>
      <c r="G2232" s="205"/>
      <c r="H2232" s="199"/>
      <c r="I2232" s="216"/>
      <c r="J2232" s="131"/>
    </row>
    <row r="2233" spans="1:10">
      <c r="A2233" s="279"/>
      <c r="B2233" s="204"/>
      <c r="C2233" s="198" t="s">
        <v>445</v>
      </c>
      <c r="D2233" s="202" t="s">
        <v>446</v>
      </c>
      <c r="E2233" s="198" t="s">
        <v>798</v>
      </c>
      <c r="F2233" s="198" t="s">
        <v>15</v>
      </c>
      <c r="G2233" s="205"/>
      <c r="H2233" s="209"/>
      <c r="I2233" s="216"/>
      <c r="J2233" s="131"/>
    </row>
    <row r="2234" spans="1:10">
      <c r="A2234" s="204"/>
      <c r="B2234" s="204"/>
      <c r="C2234" s="198"/>
      <c r="D2234" s="202"/>
      <c r="E2234" s="198"/>
      <c r="F2234" s="198"/>
      <c r="G2234" s="205"/>
      <c r="H2234" s="199"/>
      <c r="I2234" s="216"/>
      <c r="J2234" s="131"/>
    </row>
    <row r="2235" spans="1:10" ht="48.75" customHeight="1">
      <c r="A2235" s="277">
        <v>25.6</v>
      </c>
      <c r="B2235" s="204" t="s">
        <v>1181</v>
      </c>
      <c r="C2235" s="198"/>
      <c r="D2235" s="150" t="s">
        <v>1067</v>
      </c>
      <c r="E2235" s="204"/>
      <c r="F2235" s="204" t="s">
        <v>4</v>
      </c>
      <c r="G2235" s="205"/>
      <c r="H2235" s="199"/>
      <c r="I2235" s="215"/>
      <c r="J2235" s="131"/>
    </row>
    <row r="2236" spans="1:10">
      <c r="A2236" s="278"/>
      <c r="B2236" s="204"/>
      <c r="C2236" s="192" t="s">
        <v>784</v>
      </c>
      <c r="D2236" s="202" t="s">
        <v>23</v>
      </c>
      <c r="E2236" s="198" t="s">
        <v>798</v>
      </c>
      <c r="F2236" s="198" t="s">
        <v>14</v>
      </c>
      <c r="G2236" s="205"/>
      <c r="H2236" s="199"/>
      <c r="I2236" s="216"/>
      <c r="J2236" s="131"/>
    </row>
    <row r="2237" spans="1:10">
      <c r="A2237" s="278"/>
      <c r="B2237" s="204"/>
      <c r="C2237" s="198" t="s">
        <v>803</v>
      </c>
      <c r="D2237" s="202" t="s">
        <v>896</v>
      </c>
      <c r="E2237" s="198" t="s">
        <v>798</v>
      </c>
      <c r="F2237" s="198" t="s">
        <v>248</v>
      </c>
      <c r="G2237" s="195"/>
      <c r="H2237" s="209"/>
      <c r="I2237" s="216"/>
      <c r="J2237" s="131"/>
    </row>
    <row r="2238" spans="1:10">
      <c r="A2238" s="278"/>
      <c r="B2238" s="204"/>
      <c r="C2238" s="192" t="s">
        <v>547</v>
      </c>
      <c r="D2238" s="202" t="s">
        <v>548</v>
      </c>
      <c r="E2238" s="198" t="s">
        <v>798</v>
      </c>
      <c r="F2238" s="198" t="s">
        <v>4</v>
      </c>
      <c r="G2238" s="205"/>
      <c r="H2238" s="199"/>
      <c r="I2238" s="216"/>
      <c r="J2238" s="131"/>
    </row>
    <row r="2239" spans="1:10">
      <c r="A2239" s="278"/>
      <c r="B2239" s="204"/>
      <c r="C2239" s="192" t="s">
        <v>496</v>
      </c>
      <c r="D2239" s="202" t="s">
        <v>497</v>
      </c>
      <c r="E2239" s="198" t="s">
        <v>798</v>
      </c>
      <c r="F2239" s="198" t="s">
        <v>4</v>
      </c>
      <c r="G2239" s="205"/>
      <c r="H2239" s="199"/>
      <c r="I2239" s="216"/>
      <c r="J2239" s="131"/>
    </row>
    <row r="2240" spans="1:10">
      <c r="A2240" s="278"/>
      <c r="B2240" s="204"/>
      <c r="C2240" s="192" t="s">
        <v>357</v>
      </c>
      <c r="D2240" s="202" t="s">
        <v>366</v>
      </c>
      <c r="E2240" s="198" t="s">
        <v>798</v>
      </c>
      <c r="F2240" s="198" t="s">
        <v>4</v>
      </c>
      <c r="G2240" s="205"/>
      <c r="H2240" s="199"/>
      <c r="I2240" s="216"/>
      <c r="J2240" s="131"/>
    </row>
    <row r="2241" spans="1:10">
      <c r="A2241" s="278"/>
      <c r="B2241" s="204"/>
      <c r="C2241" s="192" t="s">
        <v>963</v>
      </c>
      <c r="D2241" s="202" t="s">
        <v>728</v>
      </c>
      <c r="E2241" s="198" t="s">
        <v>798</v>
      </c>
      <c r="F2241" s="198" t="s">
        <v>4</v>
      </c>
      <c r="G2241" s="205"/>
      <c r="H2241" s="199"/>
      <c r="I2241" s="216"/>
      <c r="J2241" s="131"/>
    </row>
    <row r="2242" spans="1:10">
      <c r="A2242" s="278"/>
      <c r="B2242" s="204"/>
      <c r="C2242" s="192" t="s">
        <v>964</v>
      </c>
      <c r="D2242" s="202" t="s">
        <v>735</v>
      </c>
      <c r="E2242" s="198" t="s">
        <v>798</v>
      </c>
      <c r="F2242" s="198" t="s">
        <v>4</v>
      </c>
      <c r="G2242" s="205"/>
      <c r="H2242" s="199"/>
      <c r="I2242" s="216"/>
      <c r="J2242" s="131"/>
    </row>
    <row r="2243" spans="1:10">
      <c r="A2243" s="278"/>
      <c r="B2243" s="204"/>
      <c r="C2243" s="192" t="s">
        <v>313</v>
      </c>
      <c r="D2243" s="202" t="s">
        <v>314</v>
      </c>
      <c r="E2243" s="198" t="s">
        <v>798</v>
      </c>
      <c r="F2243" s="198" t="s">
        <v>4</v>
      </c>
      <c r="G2243" s="205"/>
      <c r="H2243" s="199"/>
      <c r="I2243" s="216"/>
      <c r="J2243" s="131"/>
    </row>
    <row r="2244" spans="1:10">
      <c r="A2244" s="279"/>
      <c r="B2244" s="204"/>
      <c r="C2244" s="198" t="s">
        <v>445</v>
      </c>
      <c r="D2244" s="202" t="s">
        <v>446</v>
      </c>
      <c r="E2244" s="198" t="s">
        <v>798</v>
      </c>
      <c r="F2244" s="198" t="s">
        <v>15</v>
      </c>
      <c r="G2244" s="205"/>
      <c r="H2244" s="209"/>
      <c r="I2244" s="216"/>
      <c r="J2244" s="131"/>
    </row>
    <row r="2245" spans="1:10">
      <c r="A2245" s="204"/>
      <c r="B2245" s="204"/>
      <c r="C2245" s="198"/>
      <c r="D2245" s="202"/>
      <c r="E2245" s="198"/>
      <c r="F2245" s="198"/>
      <c r="G2245" s="205"/>
      <c r="H2245" s="199"/>
      <c r="I2245" s="216"/>
      <c r="J2245" s="131"/>
    </row>
    <row r="2246" spans="1:10" ht="24">
      <c r="A2246" s="277">
        <v>25.7</v>
      </c>
      <c r="B2246" s="204" t="s">
        <v>1182</v>
      </c>
      <c r="C2246" s="198"/>
      <c r="D2246" s="150" t="s">
        <v>1701</v>
      </c>
      <c r="E2246" s="204"/>
      <c r="F2246" s="204" t="s">
        <v>4</v>
      </c>
      <c r="G2246" s="205"/>
      <c r="H2246" s="199"/>
      <c r="I2246" s="215"/>
      <c r="J2246" s="131"/>
    </row>
    <row r="2247" spans="1:10">
      <c r="A2247" s="278"/>
      <c r="B2247" s="204"/>
      <c r="C2247" s="192" t="s">
        <v>784</v>
      </c>
      <c r="D2247" s="202" t="s">
        <v>23</v>
      </c>
      <c r="E2247" s="198" t="s">
        <v>798</v>
      </c>
      <c r="F2247" s="198" t="s">
        <v>14</v>
      </c>
      <c r="G2247" s="205"/>
      <c r="H2247" s="199"/>
      <c r="I2247" s="216"/>
      <c r="J2247" s="131"/>
    </row>
    <row r="2248" spans="1:10">
      <c r="A2248" s="278"/>
      <c r="B2248" s="204"/>
      <c r="C2248" s="198" t="s">
        <v>803</v>
      </c>
      <c r="D2248" s="202" t="s">
        <v>896</v>
      </c>
      <c r="E2248" s="198" t="s">
        <v>798</v>
      </c>
      <c r="F2248" s="198" t="s">
        <v>248</v>
      </c>
      <c r="G2248" s="195"/>
      <c r="H2248" s="209"/>
      <c r="I2248" s="216"/>
      <c r="J2248" s="131"/>
    </row>
    <row r="2249" spans="1:10">
      <c r="A2249" s="278"/>
      <c r="B2249" s="204"/>
      <c r="C2249" s="192" t="s">
        <v>636</v>
      </c>
      <c r="D2249" s="202" t="s">
        <v>130</v>
      </c>
      <c r="E2249" s="198" t="s">
        <v>798</v>
      </c>
      <c r="F2249" s="198" t="s">
        <v>4</v>
      </c>
      <c r="G2249" s="205"/>
      <c r="H2249" s="199"/>
      <c r="I2249" s="216"/>
      <c r="J2249" s="131"/>
    </row>
    <row r="2250" spans="1:10">
      <c r="A2250" s="278"/>
      <c r="B2250" s="204"/>
      <c r="C2250" s="192" t="s">
        <v>336</v>
      </c>
      <c r="D2250" s="202" t="s">
        <v>337</v>
      </c>
      <c r="E2250" s="198" t="s">
        <v>798</v>
      </c>
      <c r="F2250" s="198" t="s">
        <v>4</v>
      </c>
      <c r="G2250" s="205"/>
      <c r="H2250" s="199"/>
      <c r="I2250" s="216"/>
      <c r="J2250" s="131"/>
    </row>
    <row r="2251" spans="1:10">
      <c r="A2251" s="278"/>
      <c r="B2251" s="204"/>
      <c r="C2251" s="192" t="s">
        <v>498</v>
      </c>
      <c r="D2251" s="202" t="s">
        <v>499</v>
      </c>
      <c r="E2251" s="198" t="s">
        <v>798</v>
      </c>
      <c r="F2251" s="198" t="s">
        <v>4</v>
      </c>
      <c r="G2251" s="205"/>
      <c r="H2251" s="199"/>
      <c r="I2251" s="216"/>
      <c r="J2251" s="131"/>
    </row>
    <row r="2252" spans="1:10">
      <c r="A2252" s="279"/>
      <c r="B2252" s="204"/>
      <c r="C2252" s="198" t="s">
        <v>445</v>
      </c>
      <c r="D2252" s="202" t="s">
        <v>446</v>
      </c>
      <c r="E2252" s="198" t="s">
        <v>798</v>
      </c>
      <c r="F2252" s="198" t="s">
        <v>15</v>
      </c>
      <c r="G2252" s="205"/>
      <c r="H2252" s="209"/>
      <c r="I2252" s="216"/>
      <c r="J2252" s="131"/>
    </row>
    <row r="2253" spans="1:10">
      <c r="A2253" s="204"/>
      <c r="B2253" s="204"/>
      <c r="C2253" s="198"/>
      <c r="D2253" s="202"/>
      <c r="E2253" s="198"/>
      <c r="F2253" s="198"/>
      <c r="G2253" s="205"/>
      <c r="H2253" s="199"/>
      <c r="I2253" s="216"/>
      <c r="J2253" s="131"/>
    </row>
    <row r="2254" spans="1:10" ht="41.25" customHeight="1">
      <c r="A2254" s="277">
        <v>25.8</v>
      </c>
      <c r="B2254" s="204" t="s">
        <v>1183</v>
      </c>
      <c r="C2254" s="198"/>
      <c r="D2254" s="150" t="s">
        <v>1068</v>
      </c>
      <c r="E2254" s="204"/>
      <c r="F2254" s="204" t="s">
        <v>4</v>
      </c>
      <c r="G2254" s="205"/>
      <c r="H2254" s="199"/>
      <c r="I2254" s="215"/>
      <c r="J2254" s="131"/>
    </row>
    <row r="2255" spans="1:10">
      <c r="A2255" s="278"/>
      <c r="B2255" s="204"/>
      <c r="C2255" s="192" t="s">
        <v>784</v>
      </c>
      <c r="D2255" s="202" t="s">
        <v>23</v>
      </c>
      <c r="E2255" s="198" t="s">
        <v>798</v>
      </c>
      <c r="F2255" s="198" t="s">
        <v>14</v>
      </c>
      <c r="G2255" s="205"/>
      <c r="H2255" s="199"/>
      <c r="I2255" s="216"/>
      <c r="J2255" s="131"/>
    </row>
    <row r="2256" spans="1:10">
      <c r="A2256" s="278"/>
      <c r="B2256" s="204"/>
      <c r="C2256" s="198" t="s">
        <v>803</v>
      </c>
      <c r="D2256" s="202" t="s">
        <v>896</v>
      </c>
      <c r="E2256" s="198" t="s">
        <v>798</v>
      </c>
      <c r="F2256" s="198" t="s">
        <v>248</v>
      </c>
      <c r="G2256" s="195"/>
      <c r="H2256" s="209"/>
      <c r="I2256" s="216"/>
      <c r="J2256" s="131"/>
    </row>
    <row r="2257" spans="1:10">
      <c r="A2257" s="278"/>
      <c r="B2257" s="204"/>
      <c r="C2257" s="192" t="s">
        <v>484</v>
      </c>
      <c r="D2257" s="202" t="s">
        <v>485</v>
      </c>
      <c r="E2257" s="198" t="s">
        <v>798</v>
      </c>
      <c r="F2257" s="198" t="s">
        <v>4</v>
      </c>
      <c r="G2257" s="205"/>
      <c r="H2257" s="199"/>
      <c r="I2257" s="216"/>
      <c r="J2257" s="131"/>
    </row>
    <row r="2258" spans="1:10">
      <c r="A2258" s="278"/>
      <c r="B2258" s="204"/>
      <c r="C2258" s="192" t="s">
        <v>313</v>
      </c>
      <c r="D2258" s="202" t="s">
        <v>314</v>
      </c>
      <c r="E2258" s="198" t="s">
        <v>798</v>
      </c>
      <c r="F2258" s="198" t="s">
        <v>4</v>
      </c>
      <c r="G2258" s="205"/>
      <c r="H2258" s="199"/>
      <c r="I2258" s="216"/>
      <c r="J2258" s="131"/>
    </row>
    <row r="2259" spans="1:10">
      <c r="A2259" s="279"/>
      <c r="B2259" s="204"/>
      <c r="C2259" s="198" t="s">
        <v>445</v>
      </c>
      <c r="D2259" s="202" t="s">
        <v>446</v>
      </c>
      <c r="E2259" s="198" t="s">
        <v>798</v>
      </c>
      <c r="F2259" s="198" t="s">
        <v>15</v>
      </c>
      <c r="G2259" s="205"/>
      <c r="H2259" s="209"/>
      <c r="I2259" s="216"/>
      <c r="J2259" s="131"/>
    </row>
    <row r="2260" spans="1:10">
      <c r="A2260" s="204"/>
      <c r="B2260" s="204"/>
      <c r="C2260" s="198"/>
      <c r="D2260" s="202"/>
      <c r="E2260" s="198"/>
      <c r="F2260" s="198"/>
      <c r="G2260" s="205"/>
      <c r="H2260" s="199"/>
      <c r="I2260" s="216"/>
      <c r="J2260" s="131"/>
    </row>
    <row r="2261" spans="1:10" ht="24">
      <c r="A2261" s="277">
        <v>25.9</v>
      </c>
      <c r="B2261" s="204" t="s">
        <v>1184</v>
      </c>
      <c r="C2261" s="192"/>
      <c r="D2261" s="150" t="s">
        <v>1302</v>
      </c>
      <c r="E2261" s="204"/>
      <c r="F2261" s="204" t="s">
        <v>4</v>
      </c>
      <c r="G2261" s="205"/>
      <c r="H2261" s="199"/>
      <c r="I2261" s="215"/>
      <c r="J2261" s="131"/>
    </row>
    <row r="2262" spans="1:10">
      <c r="A2262" s="278"/>
      <c r="B2262" s="204"/>
      <c r="C2262" s="192" t="s">
        <v>784</v>
      </c>
      <c r="D2262" s="202" t="s">
        <v>23</v>
      </c>
      <c r="E2262" s="198" t="s">
        <v>798</v>
      </c>
      <c r="F2262" s="198" t="s">
        <v>14</v>
      </c>
      <c r="G2262" s="205"/>
      <c r="H2262" s="199"/>
      <c r="I2262" s="216"/>
      <c r="J2262" s="131"/>
    </row>
    <row r="2263" spans="1:10">
      <c r="A2263" s="278"/>
      <c r="B2263" s="204"/>
      <c r="C2263" s="198" t="s">
        <v>803</v>
      </c>
      <c r="D2263" s="202" t="s">
        <v>896</v>
      </c>
      <c r="E2263" s="198" t="s">
        <v>798</v>
      </c>
      <c r="F2263" s="198" t="s">
        <v>248</v>
      </c>
      <c r="G2263" s="195"/>
      <c r="H2263" s="209"/>
      <c r="I2263" s="216"/>
      <c r="J2263" s="131"/>
    </row>
    <row r="2264" spans="1:10">
      <c r="A2264" s="278"/>
      <c r="B2264" s="204"/>
      <c r="C2264" s="192" t="s">
        <v>486</v>
      </c>
      <c r="D2264" s="202" t="s">
        <v>487</v>
      </c>
      <c r="E2264" s="198" t="s">
        <v>798</v>
      </c>
      <c r="F2264" s="198" t="s">
        <v>4</v>
      </c>
      <c r="G2264" s="205"/>
      <c r="H2264" s="199"/>
      <c r="I2264" s="216"/>
      <c r="J2264" s="131"/>
    </row>
    <row r="2265" spans="1:10" ht="24">
      <c r="A2265" s="278"/>
      <c r="B2265" s="204"/>
      <c r="C2265" s="192" t="s">
        <v>488</v>
      </c>
      <c r="D2265" s="202" t="s">
        <v>489</v>
      </c>
      <c r="E2265" s="198" t="s">
        <v>798</v>
      </c>
      <c r="F2265" s="198" t="s">
        <v>4</v>
      </c>
      <c r="G2265" s="205"/>
      <c r="H2265" s="199"/>
      <c r="I2265" s="216"/>
      <c r="J2265" s="131"/>
    </row>
    <row r="2266" spans="1:10">
      <c r="A2266" s="278"/>
      <c r="B2266" s="204"/>
      <c r="C2266" s="192" t="s">
        <v>356</v>
      </c>
      <c r="D2266" s="202" t="s">
        <v>879</v>
      </c>
      <c r="E2266" s="198" t="s">
        <v>797</v>
      </c>
      <c r="F2266" s="198" t="s">
        <v>4</v>
      </c>
      <c r="G2266" s="205"/>
      <c r="H2266" s="199"/>
      <c r="I2266" s="216"/>
      <c r="J2266" s="131"/>
    </row>
    <row r="2267" spans="1:10">
      <c r="A2267" s="278"/>
      <c r="B2267" s="204"/>
      <c r="C2267" s="192" t="s">
        <v>491</v>
      </c>
      <c r="D2267" s="202" t="s">
        <v>492</v>
      </c>
      <c r="E2267" s="198" t="s">
        <v>798</v>
      </c>
      <c r="F2267" s="198" t="s">
        <v>4</v>
      </c>
      <c r="G2267" s="205"/>
      <c r="H2267" s="199"/>
      <c r="I2267" s="216"/>
      <c r="J2267" s="131"/>
    </row>
    <row r="2268" spans="1:10">
      <c r="A2268" s="278"/>
      <c r="B2268" s="204"/>
      <c r="C2268" s="192" t="s">
        <v>313</v>
      </c>
      <c r="D2268" s="202" t="s">
        <v>314</v>
      </c>
      <c r="E2268" s="198" t="s">
        <v>798</v>
      </c>
      <c r="F2268" s="198" t="s">
        <v>4</v>
      </c>
      <c r="G2268" s="205"/>
      <c r="H2268" s="199"/>
      <c r="I2268" s="216"/>
      <c r="J2268" s="131"/>
    </row>
    <row r="2269" spans="1:10">
      <c r="A2269" s="279"/>
      <c r="B2269" s="204"/>
      <c r="C2269" s="192" t="s">
        <v>445</v>
      </c>
      <c r="D2269" s="202" t="s">
        <v>446</v>
      </c>
      <c r="E2269" s="198" t="s">
        <v>798</v>
      </c>
      <c r="F2269" s="198" t="s">
        <v>15</v>
      </c>
      <c r="G2269" s="205"/>
      <c r="H2269" s="209"/>
      <c r="I2269" s="216"/>
      <c r="J2269" s="131"/>
    </row>
    <row r="2270" spans="1:10">
      <c r="A2270" s="204"/>
      <c r="B2270" s="204"/>
      <c r="C2270" s="192"/>
      <c r="D2270" s="202"/>
      <c r="E2270" s="198"/>
      <c r="F2270" s="198"/>
      <c r="G2270" s="205"/>
      <c r="H2270" s="199"/>
      <c r="I2270" s="216"/>
      <c r="J2270" s="131"/>
    </row>
    <row r="2271" spans="1:10" ht="54" customHeight="1">
      <c r="A2271" s="280">
        <v>25.1</v>
      </c>
      <c r="B2271" s="204" t="s">
        <v>1185</v>
      </c>
      <c r="C2271" s="192"/>
      <c r="D2271" s="150" t="s">
        <v>1069</v>
      </c>
      <c r="E2271" s="204"/>
      <c r="F2271" s="204" t="s">
        <v>4</v>
      </c>
      <c r="G2271" s="205"/>
      <c r="H2271" s="199"/>
      <c r="I2271" s="215"/>
      <c r="J2271" s="131"/>
    </row>
    <row r="2272" spans="1:10">
      <c r="A2272" s="283"/>
      <c r="B2272" s="204"/>
      <c r="C2272" s="192" t="s">
        <v>789</v>
      </c>
      <c r="D2272" s="202" t="s">
        <v>28</v>
      </c>
      <c r="E2272" s="198" t="s">
        <v>798</v>
      </c>
      <c r="F2272" s="198" t="s">
        <v>14</v>
      </c>
      <c r="G2272" s="205"/>
      <c r="H2272" s="199"/>
      <c r="I2272" s="216"/>
      <c r="J2272" s="131"/>
    </row>
    <row r="2273" spans="1:10">
      <c r="A2273" s="283"/>
      <c r="B2273" s="204"/>
      <c r="C2273" s="198" t="s">
        <v>803</v>
      </c>
      <c r="D2273" s="202" t="s">
        <v>896</v>
      </c>
      <c r="E2273" s="198" t="s">
        <v>798</v>
      </c>
      <c r="F2273" s="198" t="s">
        <v>248</v>
      </c>
      <c r="G2273" s="195"/>
      <c r="H2273" s="209"/>
      <c r="I2273" s="216"/>
      <c r="J2273" s="131"/>
    </row>
    <row r="2274" spans="1:10" ht="24">
      <c r="A2274" s="283"/>
      <c r="B2274" s="204"/>
      <c r="C2274" s="192" t="s">
        <v>537</v>
      </c>
      <c r="D2274" s="202" t="s">
        <v>538</v>
      </c>
      <c r="E2274" s="198" t="s">
        <v>798</v>
      </c>
      <c r="F2274" s="198" t="s">
        <v>4</v>
      </c>
      <c r="G2274" s="205"/>
      <c r="H2274" s="199"/>
      <c r="I2274" s="216"/>
      <c r="J2274" s="131"/>
    </row>
    <row r="2275" spans="1:10">
      <c r="A2275" s="281"/>
      <c r="B2275" s="204"/>
      <c r="C2275" s="192" t="s">
        <v>445</v>
      </c>
      <c r="D2275" s="202" t="s">
        <v>446</v>
      </c>
      <c r="E2275" s="198" t="s">
        <v>798</v>
      </c>
      <c r="F2275" s="198" t="s">
        <v>15</v>
      </c>
      <c r="G2275" s="205"/>
      <c r="H2275" s="209"/>
      <c r="I2275" s="216"/>
      <c r="J2275" s="131"/>
    </row>
    <row r="2276" spans="1:10">
      <c r="A2276" s="204"/>
      <c r="B2276" s="204"/>
      <c r="C2276" s="192"/>
      <c r="D2276" s="202"/>
      <c r="E2276" s="198"/>
      <c r="F2276" s="198"/>
      <c r="G2276" s="205"/>
      <c r="H2276" s="199"/>
      <c r="I2276" s="216"/>
      <c r="J2276" s="131"/>
    </row>
    <row r="2277" spans="1:10" ht="36">
      <c r="A2277" s="277">
        <v>25.11</v>
      </c>
      <c r="B2277" s="204" t="s">
        <v>1186</v>
      </c>
      <c r="C2277" s="192"/>
      <c r="D2277" s="150" t="s">
        <v>1410</v>
      </c>
      <c r="E2277" s="204"/>
      <c r="F2277" s="204" t="s">
        <v>4</v>
      </c>
      <c r="G2277" s="207"/>
      <c r="H2277" s="199"/>
      <c r="I2277" s="215"/>
      <c r="J2277" s="131"/>
    </row>
    <row r="2278" spans="1:10">
      <c r="A2278" s="278"/>
      <c r="B2278" s="204"/>
      <c r="C2278" s="192" t="s">
        <v>789</v>
      </c>
      <c r="D2278" s="202" t="s">
        <v>28</v>
      </c>
      <c r="E2278" s="198" t="s">
        <v>798</v>
      </c>
      <c r="F2278" s="198" t="s">
        <v>14</v>
      </c>
      <c r="G2278" s="205"/>
      <c r="H2278" s="199"/>
      <c r="I2278" s="216"/>
      <c r="J2278" s="131"/>
    </row>
    <row r="2279" spans="1:10">
      <c r="A2279" s="278"/>
      <c r="B2279" s="204"/>
      <c r="C2279" s="198" t="s">
        <v>803</v>
      </c>
      <c r="D2279" s="202" t="s">
        <v>896</v>
      </c>
      <c r="E2279" s="198" t="s">
        <v>798</v>
      </c>
      <c r="F2279" s="198" t="s">
        <v>248</v>
      </c>
      <c r="G2279" s="195"/>
      <c r="H2279" s="209"/>
      <c r="I2279" s="216"/>
      <c r="J2279" s="131"/>
    </row>
    <row r="2280" spans="1:10">
      <c r="A2280" s="278"/>
      <c r="B2280" s="204"/>
      <c r="C2280" s="192" t="s">
        <v>539</v>
      </c>
      <c r="D2280" s="202" t="s">
        <v>1334</v>
      </c>
      <c r="E2280" s="198" t="s">
        <v>798</v>
      </c>
      <c r="F2280" s="198" t="s">
        <v>4</v>
      </c>
      <c r="G2280" s="205"/>
      <c r="H2280" s="199"/>
      <c r="I2280" s="216"/>
      <c r="J2280" s="131"/>
    </row>
    <row r="2281" spans="1:10">
      <c r="A2281" s="279"/>
      <c r="B2281" s="204"/>
      <c r="C2281" s="192" t="s">
        <v>445</v>
      </c>
      <c r="D2281" s="202" t="s">
        <v>446</v>
      </c>
      <c r="E2281" s="198" t="s">
        <v>798</v>
      </c>
      <c r="F2281" s="198" t="s">
        <v>15</v>
      </c>
      <c r="G2281" s="205"/>
      <c r="H2281" s="209"/>
      <c r="I2281" s="216"/>
      <c r="J2281" s="131"/>
    </row>
    <row r="2282" spans="1:10">
      <c r="A2282" s="204"/>
      <c r="B2282" s="204"/>
      <c r="C2282" s="192"/>
      <c r="D2282" s="202"/>
      <c r="E2282" s="198"/>
      <c r="F2282" s="198"/>
      <c r="G2282" s="205"/>
      <c r="H2282" s="199"/>
      <c r="I2282" s="216"/>
      <c r="J2282" s="131"/>
    </row>
    <row r="2283" spans="1:10">
      <c r="A2283" s="204">
        <v>26</v>
      </c>
      <c r="B2283" s="204" t="s">
        <v>1211</v>
      </c>
      <c r="C2283" s="192"/>
      <c r="D2283" s="150" t="s">
        <v>10</v>
      </c>
      <c r="E2283" s="198"/>
      <c r="F2283" s="198"/>
      <c r="G2283" s="205"/>
      <c r="H2283" s="199"/>
      <c r="I2283" s="216"/>
      <c r="J2283" s="131"/>
    </row>
    <row r="2284" spans="1:10">
      <c r="A2284" s="204"/>
      <c r="B2284" s="204"/>
      <c r="C2284" s="192"/>
      <c r="D2284" s="202"/>
      <c r="E2284" s="198"/>
      <c r="F2284" s="198"/>
      <c r="G2284" s="205"/>
      <c r="H2284" s="199"/>
      <c r="I2284" s="216"/>
      <c r="J2284" s="131"/>
    </row>
    <row r="2285" spans="1:10" s="140" customFormat="1" ht="24">
      <c r="A2285" s="277">
        <v>26.1</v>
      </c>
      <c r="B2285" s="204" t="s">
        <v>1520</v>
      </c>
      <c r="C2285" s="193"/>
      <c r="D2285" s="150" t="s">
        <v>1070</v>
      </c>
      <c r="E2285" s="204"/>
      <c r="F2285" s="204" t="s">
        <v>3</v>
      </c>
      <c r="G2285" s="207"/>
      <c r="H2285" s="220"/>
      <c r="I2285" s="215"/>
    </row>
    <row r="2286" spans="1:10">
      <c r="A2286" s="278"/>
      <c r="B2286" s="204"/>
      <c r="C2286" s="192" t="s">
        <v>787</v>
      </c>
      <c r="D2286" s="202" t="s">
        <v>35</v>
      </c>
      <c r="E2286" s="198" t="s">
        <v>798</v>
      </c>
      <c r="F2286" s="198" t="s">
        <v>14</v>
      </c>
      <c r="G2286" s="205"/>
      <c r="H2286" s="199"/>
      <c r="I2286" s="216"/>
    </row>
    <row r="2287" spans="1:10">
      <c r="A2287" s="278"/>
      <c r="B2287" s="204"/>
      <c r="C2287" s="192" t="s">
        <v>803</v>
      </c>
      <c r="D2287" s="202" t="s">
        <v>896</v>
      </c>
      <c r="E2287" s="198" t="s">
        <v>798</v>
      </c>
      <c r="F2287" s="198" t="s">
        <v>248</v>
      </c>
      <c r="G2287" s="205"/>
      <c r="H2287" s="199"/>
      <c r="I2287" s="216"/>
      <c r="J2287" s="131"/>
    </row>
    <row r="2288" spans="1:10" ht="24">
      <c r="A2288" s="278"/>
      <c r="B2288" s="204"/>
      <c r="C2288" s="203" t="s">
        <v>1504</v>
      </c>
      <c r="D2288" s="202" t="s">
        <v>1512</v>
      </c>
      <c r="E2288" s="198" t="s">
        <v>798</v>
      </c>
      <c r="F2288" s="198" t="s">
        <v>3</v>
      </c>
      <c r="G2288" s="205"/>
      <c r="H2288" s="199"/>
      <c r="I2288" s="216"/>
      <c r="J2288" s="131"/>
    </row>
    <row r="2289" spans="1:10">
      <c r="A2289" s="279"/>
      <c r="B2289" s="204"/>
      <c r="C2289" s="192" t="s">
        <v>445</v>
      </c>
      <c r="D2289" s="202" t="s">
        <v>446</v>
      </c>
      <c r="E2289" s="198" t="s">
        <v>798</v>
      </c>
      <c r="F2289" s="198" t="s">
        <v>15</v>
      </c>
      <c r="G2289" s="205"/>
      <c r="H2289" s="199"/>
      <c r="I2289" s="216"/>
      <c r="J2289" s="131"/>
    </row>
    <row r="2290" spans="1:10">
      <c r="A2290" s="204"/>
      <c r="B2290" s="204"/>
      <c r="C2290" s="192"/>
      <c r="D2290" s="202"/>
      <c r="E2290" s="198"/>
      <c r="F2290" s="198"/>
      <c r="G2290" s="205"/>
      <c r="H2290" s="199"/>
      <c r="I2290" s="216"/>
      <c r="J2290" s="131"/>
    </row>
    <row r="2291" spans="1:10" s="140" customFormat="1" ht="48">
      <c r="A2291" s="277">
        <v>26.2</v>
      </c>
      <c r="B2291" s="204" t="s">
        <v>1521</v>
      </c>
      <c r="C2291" s="193"/>
      <c r="D2291" s="150" t="s">
        <v>1513</v>
      </c>
      <c r="E2291" s="204"/>
      <c r="F2291" s="204" t="s">
        <v>163</v>
      </c>
      <c r="G2291" s="207"/>
      <c r="H2291" s="220"/>
      <c r="I2291" s="215"/>
    </row>
    <row r="2292" spans="1:10">
      <c r="A2292" s="278"/>
      <c r="B2292" s="204"/>
      <c r="C2292" s="192" t="s">
        <v>787</v>
      </c>
      <c r="D2292" s="202" t="s">
        <v>35</v>
      </c>
      <c r="E2292" s="198" t="s">
        <v>798</v>
      </c>
      <c r="F2292" s="198" t="s">
        <v>14</v>
      </c>
      <c r="G2292" s="205"/>
      <c r="H2292" s="199"/>
      <c r="I2292" s="216"/>
      <c r="J2292" s="131"/>
    </row>
    <row r="2293" spans="1:10">
      <c r="A2293" s="278"/>
      <c r="B2293" s="204"/>
      <c r="C2293" s="192" t="s">
        <v>803</v>
      </c>
      <c r="D2293" s="202" t="s">
        <v>896</v>
      </c>
      <c r="E2293" s="198" t="s">
        <v>798</v>
      </c>
      <c r="F2293" s="198" t="s">
        <v>248</v>
      </c>
      <c r="G2293" s="205"/>
      <c r="H2293" s="199"/>
      <c r="I2293" s="216"/>
      <c r="J2293" s="131"/>
    </row>
    <row r="2294" spans="1:10" ht="36">
      <c r="A2294" s="278"/>
      <c r="B2294" s="204"/>
      <c r="C2294" s="203" t="s">
        <v>1505</v>
      </c>
      <c r="D2294" s="202" t="s">
        <v>1516</v>
      </c>
      <c r="E2294" s="198" t="s">
        <v>798</v>
      </c>
      <c r="F2294" s="198" t="s">
        <v>163</v>
      </c>
      <c r="G2294" s="205"/>
      <c r="H2294" s="199"/>
      <c r="I2294" s="216"/>
      <c r="J2294" s="131"/>
    </row>
    <row r="2295" spans="1:10">
      <c r="A2295" s="278"/>
      <c r="B2295" s="204"/>
      <c r="C2295" s="203" t="s">
        <v>545</v>
      </c>
      <c r="D2295" s="202" t="s">
        <v>546</v>
      </c>
      <c r="E2295" s="198" t="s">
        <v>797</v>
      </c>
      <c r="F2295" s="198" t="s">
        <v>163</v>
      </c>
      <c r="G2295" s="205"/>
      <c r="H2295" s="199"/>
      <c r="I2295" s="216"/>
      <c r="J2295" s="131"/>
    </row>
    <row r="2296" spans="1:10">
      <c r="A2296" s="279"/>
      <c r="B2296" s="204"/>
      <c r="C2296" s="192" t="s">
        <v>445</v>
      </c>
      <c r="D2296" s="202" t="s">
        <v>446</v>
      </c>
      <c r="E2296" s="198" t="s">
        <v>798</v>
      </c>
      <c r="F2296" s="198" t="s">
        <v>15</v>
      </c>
      <c r="G2296" s="205"/>
      <c r="H2296" s="199"/>
      <c r="I2296" s="216"/>
      <c r="J2296" s="131"/>
    </row>
    <row r="2297" spans="1:10">
      <c r="A2297" s="204"/>
      <c r="B2297" s="204"/>
      <c r="C2297" s="192"/>
      <c r="D2297" s="202"/>
      <c r="E2297" s="198"/>
      <c r="F2297" s="198"/>
      <c r="G2297" s="205"/>
      <c r="H2297" s="199"/>
      <c r="I2297" s="216"/>
      <c r="J2297" s="131"/>
    </row>
    <row r="2298" spans="1:10" s="140" customFormat="1" ht="36">
      <c r="A2298" s="277">
        <v>26.3</v>
      </c>
      <c r="B2298" s="204" t="s">
        <v>1522</v>
      </c>
      <c r="C2298" s="193"/>
      <c r="D2298" s="150" t="s">
        <v>1528</v>
      </c>
      <c r="E2298" s="204"/>
      <c r="F2298" s="204" t="s">
        <v>163</v>
      </c>
      <c r="G2298" s="207"/>
      <c r="H2298" s="220"/>
      <c r="I2298" s="215"/>
    </row>
    <row r="2299" spans="1:10">
      <c r="A2299" s="278"/>
      <c r="B2299" s="204"/>
      <c r="C2299" s="192" t="s">
        <v>787</v>
      </c>
      <c r="D2299" s="202" t="s">
        <v>35</v>
      </c>
      <c r="E2299" s="198" t="s">
        <v>798</v>
      </c>
      <c r="F2299" s="198" t="s">
        <v>14</v>
      </c>
      <c r="G2299" s="205"/>
      <c r="H2299" s="199"/>
      <c r="I2299" s="216"/>
      <c r="J2299" s="131"/>
    </row>
    <row r="2300" spans="1:10">
      <c r="A2300" s="278"/>
      <c r="B2300" s="204"/>
      <c r="C2300" s="192" t="s">
        <v>803</v>
      </c>
      <c r="D2300" s="202" t="s">
        <v>896</v>
      </c>
      <c r="E2300" s="198" t="s">
        <v>798</v>
      </c>
      <c r="F2300" s="198" t="s">
        <v>248</v>
      </c>
      <c r="G2300" s="205"/>
      <c r="H2300" s="199"/>
      <c r="I2300" s="216"/>
      <c r="J2300" s="131"/>
    </row>
    <row r="2301" spans="1:10" ht="24">
      <c r="A2301" s="278"/>
      <c r="B2301" s="204"/>
      <c r="C2301" s="192" t="s">
        <v>1506</v>
      </c>
      <c r="D2301" s="202" t="s">
        <v>1515</v>
      </c>
      <c r="E2301" s="198" t="s">
        <v>798</v>
      </c>
      <c r="F2301" s="198" t="s">
        <v>163</v>
      </c>
      <c r="G2301" s="205"/>
      <c r="H2301" s="199"/>
      <c r="I2301" s="216"/>
      <c r="J2301" s="131"/>
    </row>
    <row r="2302" spans="1:10">
      <c r="A2302" s="278"/>
      <c r="B2302" s="204"/>
      <c r="C2302" s="203" t="s">
        <v>545</v>
      </c>
      <c r="D2302" s="202" t="s">
        <v>546</v>
      </c>
      <c r="E2302" s="198" t="s">
        <v>797</v>
      </c>
      <c r="F2302" s="198" t="s">
        <v>163</v>
      </c>
      <c r="G2302" s="205"/>
      <c r="H2302" s="199"/>
      <c r="I2302" s="216"/>
      <c r="J2302" s="131"/>
    </row>
    <row r="2303" spans="1:10">
      <c r="A2303" s="279"/>
      <c r="B2303" s="204"/>
      <c r="C2303" s="192" t="s">
        <v>445</v>
      </c>
      <c r="D2303" s="202" t="s">
        <v>446</v>
      </c>
      <c r="E2303" s="198" t="s">
        <v>798</v>
      </c>
      <c r="F2303" s="198" t="s">
        <v>15</v>
      </c>
      <c r="G2303" s="205"/>
      <c r="H2303" s="199"/>
      <c r="I2303" s="216"/>
      <c r="J2303" s="131"/>
    </row>
    <row r="2304" spans="1:10">
      <c r="A2304" s="204"/>
      <c r="B2304" s="204"/>
      <c r="C2304" s="192"/>
      <c r="D2304" s="202"/>
      <c r="E2304" s="198"/>
      <c r="F2304" s="198"/>
      <c r="G2304" s="205"/>
      <c r="H2304" s="209"/>
      <c r="I2304" s="216"/>
      <c r="J2304" s="131"/>
    </row>
    <row r="2305" spans="1:10" s="140" customFormat="1" ht="24">
      <c r="A2305" s="277">
        <v>26.4</v>
      </c>
      <c r="B2305" s="204" t="s">
        <v>1523</v>
      </c>
      <c r="C2305" s="193"/>
      <c r="D2305" s="150" t="s">
        <v>1529</v>
      </c>
      <c r="E2305" s="204"/>
      <c r="F2305" s="204" t="s">
        <v>4</v>
      </c>
      <c r="G2305" s="207"/>
      <c r="H2305" s="220"/>
      <c r="I2305" s="215"/>
    </row>
    <row r="2306" spans="1:10">
      <c r="A2306" s="278"/>
      <c r="B2306" s="204"/>
      <c r="C2306" s="192" t="s">
        <v>787</v>
      </c>
      <c r="D2306" s="202" t="s">
        <v>35</v>
      </c>
      <c r="E2306" s="198" t="s">
        <v>798</v>
      </c>
      <c r="F2306" s="198" t="s">
        <v>14</v>
      </c>
      <c r="G2306" s="205"/>
      <c r="H2306" s="199"/>
      <c r="I2306" s="216"/>
      <c r="J2306" s="131"/>
    </row>
    <row r="2307" spans="1:10">
      <c r="A2307" s="278"/>
      <c r="B2307" s="204"/>
      <c r="C2307" s="192" t="s">
        <v>780</v>
      </c>
      <c r="D2307" s="202" t="s">
        <v>13</v>
      </c>
      <c r="E2307" s="198" t="s">
        <v>798</v>
      </c>
      <c r="F2307" s="198" t="s">
        <v>14</v>
      </c>
      <c r="G2307" s="205"/>
      <c r="H2307" s="199"/>
      <c r="I2307" s="216"/>
      <c r="J2307" s="131"/>
    </row>
    <row r="2308" spans="1:10">
      <c r="A2308" s="278"/>
      <c r="B2308" s="204"/>
      <c r="C2308" s="212" t="s">
        <v>1530</v>
      </c>
      <c r="D2308" s="202" t="s">
        <v>1531</v>
      </c>
      <c r="E2308" s="198" t="s">
        <v>798</v>
      </c>
      <c r="F2308" s="198" t="s">
        <v>14</v>
      </c>
      <c r="G2308" s="205"/>
      <c r="H2308" s="199"/>
      <c r="I2308" s="216"/>
      <c r="J2308" s="131"/>
    </row>
    <row r="2309" spans="1:10">
      <c r="A2309" s="278"/>
      <c r="B2309" s="204"/>
      <c r="C2309" s="192" t="s">
        <v>803</v>
      </c>
      <c r="D2309" s="202" t="s">
        <v>896</v>
      </c>
      <c r="E2309" s="198" t="s">
        <v>798</v>
      </c>
      <c r="F2309" s="198" t="s">
        <v>248</v>
      </c>
      <c r="G2309" s="205"/>
      <c r="H2309" s="199"/>
      <c r="I2309" s="216"/>
      <c r="J2309" s="131"/>
    </row>
    <row r="2310" spans="1:10">
      <c r="A2310" s="278"/>
      <c r="B2310" s="204"/>
      <c r="C2310" s="192" t="s">
        <v>540</v>
      </c>
      <c r="D2310" s="202" t="s">
        <v>263</v>
      </c>
      <c r="E2310" s="198" t="s">
        <v>797</v>
      </c>
      <c r="F2310" s="198" t="s">
        <v>4</v>
      </c>
      <c r="G2310" s="205"/>
      <c r="H2310" s="199"/>
      <c r="I2310" s="216"/>
      <c r="J2310" s="131"/>
    </row>
    <row r="2311" spans="1:10">
      <c r="A2311" s="278"/>
      <c r="B2311" s="204"/>
      <c r="C2311" s="192" t="s">
        <v>341</v>
      </c>
      <c r="D2311" s="202" t="s">
        <v>43</v>
      </c>
      <c r="E2311" s="198" t="s">
        <v>798</v>
      </c>
      <c r="F2311" s="198" t="s">
        <v>4</v>
      </c>
      <c r="G2311" s="205"/>
      <c r="H2311" s="199"/>
      <c r="I2311" s="216"/>
      <c r="J2311" s="131"/>
    </row>
    <row r="2312" spans="1:10" ht="24">
      <c r="A2312" s="278"/>
      <c r="B2312" s="204"/>
      <c r="C2312" s="203" t="s">
        <v>1507</v>
      </c>
      <c r="D2312" s="202" t="s">
        <v>1514</v>
      </c>
      <c r="E2312" s="198" t="s">
        <v>798</v>
      </c>
      <c r="F2312" s="198" t="s">
        <v>4</v>
      </c>
      <c r="G2312" s="205"/>
      <c r="H2312" s="199"/>
      <c r="I2312" s="216"/>
      <c r="J2312" s="131"/>
    </row>
    <row r="2313" spans="1:10">
      <c r="A2313" s="278"/>
      <c r="B2313" s="204"/>
      <c r="C2313" s="192" t="s">
        <v>458</v>
      </c>
      <c r="D2313" s="202" t="s">
        <v>128</v>
      </c>
      <c r="E2313" s="198" t="s">
        <v>798</v>
      </c>
      <c r="F2313" s="198" t="s">
        <v>8</v>
      </c>
      <c r="G2313" s="205"/>
      <c r="H2313" s="199"/>
      <c r="I2313" s="216"/>
      <c r="J2313" s="131"/>
    </row>
    <row r="2314" spans="1:10">
      <c r="A2314" s="278"/>
      <c r="B2314" s="204"/>
      <c r="C2314" s="192" t="s">
        <v>372</v>
      </c>
      <c r="D2314" s="202" t="s">
        <v>91</v>
      </c>
      <c r="E2314" s="198" t="s">
        <v>798</v>
      </c>
      <c r="F2314" s="198" t="s">
        <v>4</v>
      </c>
      <c r="G2314" s="205"/>
      <c r="H2314" s="199"/>
      <c r="I2314" s="216"/>
      <c r="J2314" s="131"/>
    </row>
    <row r="2315" spans="1:10">
      <c r="A2315" s="279"/>
      <c r="B2315" s="204"/>
      <c r="C2315" s="192" t="s">
        <v>445</v>
      </c>
      <c r="D2315" s="202" t="s">
        <v>446</v>
      </c>
      <c r="E2315" s="198" t="s">
        <v>798</v>
      </c>
      <c r="F2315" s="198" t="s">
        <v>15</v>
      </c>
      <c r="G2315" s="205"/>
      <c r="H2315" s="199"/>
      <c r="I2315" s="216"/>
      <c r="J2315" s="131"/>
    </row>
    <row r="2316" spans="1:10">
      <c r="A2316" s="204"/>
      <c r="B2316" s="204"/>
      <c r="C2316" s="192"/>
      <c r="D2316" s="202"/>
      <c r="E2316" s="198"/>
      <c r="F2316" s="198"/>
      <c r="G2316" s="205"/>
      <c r="H2316" s="209"/>
      <c r="I2316" s="216"/>
      <c r="J2316" s="131"/>
    </row>
    <row r="2317" spans="1:10" s="140" customFormat="1" ht="24">
      <c r="A2317" s="277">
        <v>26.5</v>
      </c>
      <c r="B2317" s="204" t="s">
        <v>1524</v>
      </c>
      <c r="C2317" s="193"/>
      <c r="D2317" s="150" t="s">
        <v>1503</v>
      </c>
      <c r="E2317" s="204"/>
      <c r="F2317" s="204" t="s">
        <v>4</v>
      </c>
      <c r="G2317" s="207"/>
      <c r="H2317" s="220"/>
      <c r="I2317" s="215"/>
    </row>
    <row r="2318" spans="1:10">
      <c r="A2318" s="278"/>
      <c r="B2318" s="204"/>
      <c r="C2318" s="192" t="s">
        <v>787</v>
      </c>
      <c r="D2318" s="202" t="s">
        <v>35</v>
      </c>
      <c r="E2318" s="198" t="s">
        <v>798</v>
      </c>
      <c r="F2318" s="198" t="s">
        <v>14</v>
      </c>
      <c r="G2318" s="205"/>
      <c r="H2318" s="199"/>
      <c r="I2318" s="216"/>
      <c r="J2318" s="131"/>
    </row>
    <row r="2319" spans="1:10">
      <c r="A2319" s="278"/>
      <c r="B2319" s="204"/>
      <c r="C2319" s="192" t="s">
        <v>803</v>
      </c>
      <c r="D2319" s="202" t="s">
        <v>896</v>
      </c>
      <c r="E2319" s="198" t="s">
        <v>798</v>
      </c>
      <c r="F2319" s="198" t="s">
        <v>248</v>
      </c>
      <c r="G2319" s="205"/>
      <c r="H2319" s="199"/>
      <c r="I2319" s="216"/>
      <c r="J2319" s="131"/>
    </row>
    <row r="2320" spans="1:10">
      <c r="A2320" s="278"/>
      <c r="B2320" s="204"/>
      <c r="C2320" s="203" t="s">
        <v>1508</v>
      </c>
      <c r="D2320" s="202" t="s">
        <v>1519</v>
      </c>
      <c r="E2320" s="198" t="s">
        <v>798</v>
      </c>
      <c r="F2320" s="198" t="s">
        <v>4</v>
      </c>
      <c r="G2320" s="205"/>
      <c r="H2320" s="199"/>
      <c r="I2320" s="216"/>
      <c r="J2320" s="131"/>
    </row>
    <row r="2321" spans="1:10">
      <c r="A2321" s="279"/>
      <c r="B2321" s="204"/>
      <c r="C2321" s="192" t="s">
        <v>445</v>
      </c>
      <c r="D2321" s="202" t="s">
        <v>446</v>
      </c>
      <c r="E2321" s="198" t="s">
        <v>798</v>
      </c>
      <c r="F2321" s="198" t="s">
        <v>15</v>
      </c>
      <c r="G2321" s="205"/>
      <c r="H2321" s="199"/>
      <c r="I2321" s="216"/>
      <c r="J2321" s="131"/>
    </row>
    <row r="2322" spans="1:10">
      <c r="A2322" s="204"/>
      <c r="B2322" s="204"/>
      <c r="C2322" s="192"/>
      <c r="D2322" s="202"/>
      <c r="E2322" s="198"/>
      <c r="F2322" s="198"/>
      <c r="G2322" s="205"/>
      <c r="H2322" s="209"/>
      <c r="I2322" s="216"/>
      <c r="J2322" s="131"/>
    </row>
    <row r="2323" spans="1:10" s="140" customFormat="1" ht="24">
      <c r="A2323" s="277">
        <v>26.6</v>
      </c>
      <c r="B2323" s="204" t="s">
        <v>1525</v>
      </c>
      <c r="C2323" s="193"/>
      <c r="D2323" s="150" t="s">
        <v>1702</v>
      </c>
      <c r="E2323" s="204"/>
      <c r="F2323" s="204" t="s">
        <v>163</v>
      </c>
      <c r="G2323" s="207"/>
      <c r="H2323" s="220"/>
      <c r="I2323" s="215"/>
    </row>
    <row r="2324" spans="1:10">
      <c r="A2324" s="278"/>
      <c r="B2324" s="204"/>
      <c r="C2324" s="192" t="s">
        <v>787</v>
      </c>
      <c r="D2324" s="202" t="s">
        <v>35</v>
      </c>
      <c r="E2324" s="198" t="s">
        <v>798</v>
      </c>
      <c r="F2324" s="198" t="s">
        <v>14</v>
      </c>
      <c r="G2324" s="205"/>
      <c r="H2324" s="199"/>
      <c r="I2324" s="216"/>
      <c r="J2324" s="131"/>
    </row>
    <row r="2325" spans="1:10">
      <c r="A2325" s="278"/>
      <c r="B2325" s="204"/>
      <c r="C2325" s="192" t="s">
        <v>803</v>
      </c>
      <c r="D2325" s="202" t="s">
        <v>896</v>
      </c>
      <c r="E2325" s="198" t="s">
        <v>798</v>
      </c>
      <c r="F2325" s="198" t="s">
        <v>248</v>
      </c>
      <c r="G2325" s="205"/>
      <c r="H2325" s="199"/>
      <c r="I2325" s="216"/>
      <c r="J2325" s="131"/>
    </row>
    <row r="2326" spans="1:10" ht="24">
      <c r="A2326" s="278"/>
      <c r="B2326" s="204"/>
      <c r="C2326" s="192" t="s">
        <v>1509</v>
      </c>
      <c r="D2326" s="202" t="s">
        <v>1703</v>
      </c>
      <c r="E2326" s="198" t="s">
        <v>798</v>
      </c>
      <c r="F2326" s="198" t="s">
        <v>163</v>
      </c>
      <c r="G2326" s="205"/>
      <c r="H2326" s="199"/>
      <c r="I2326" s="216"/>
      <c r="J2326" s="131"/>
    </row>
    <row r="2327" spans="1:10">
      <c r="A2327" s="279"/>
      <c r="B2327" s="204"/>
      <c r="C2327" s="192" t="s">
        <v>445</v>
      </c>
      <c r="D2327" s="202" t="s">
        <v>446</v>
      </c>
      <c r="E2327" s="198" t="s">
        <v>798</v>
      </c>
      <c r="F2327" s="198" t="s">
        <v>15</v>
      </c>
      <c r="G2327" s="205"/>
      <c r="H2327" s="199"/>
      <c r="I2327" s="216"/>
      <c r="J2327" s="131"/>
    </row>
    <row r="2328" spans="1:10">
      <c r="A2328" s="204"/>
      <c r="B2328" s="204"/>
      <c r="C2328" s="192"/>
      <c r="D2328" s="202"/>
      <c r="E2328" s="198"/>
      <c r="F2328" s="198"/>
      <c r="G2328" s="205"/>
      <c r="H2328" s="209"/>
      <c r="I2328" s="216"/>
      <c r="J2328" s="131"/>
    </row>
    <row r="2329" spans="1:10">
      <c r="A2329" s="204"/>
      <c r="B2329" s="204"/>
      <c r="C2329" s="192"/>
      <c r="D2329" s="202"/>
      <c r="E2329" s="198"/>
      <c r="F2329" s="198"/>
      <c r="G2329" s="205"/>
      <c r="H2329" s="209"/>
      <c r="I2329" s="216"/>
      <c r="J2329" s="131"/>
    </row>
    <row r="2330" spans="1:10" s="140" customFormat="1" ht="24">
      <c r="A2330" s="277">
        <v>26.7</v>
      </c>
      <c r="B2330" s="204" t="s">
        <v>1526</v>
      </c>
      <c r="C2330" s="193"/>
      <c r="D2330" s="150" t="s">
        <v>1532</v>
      </c>
      <c r="E2330" s="204"/>
      <c r="F2330" s="204" t="s">
        <v>4</v>
      </c>
      <c r="G2330" s="207"/>
      <c r="H2330" s="220"/>
      <c r="I2330" s="215"/>
    </row>
    <row r="2331" spans="1:10">
      <c r="A2331" s="278"/>
      <c r="B2331" s="204"/>
      <c r="C2331" s="192" t="s">
        <v>787</v>
      </c>
      <c r="D2331" s="202" t="s">
        <v>35</v>
      </c>
      <c r="E2331" s="198" t="s">
        <v>798</v>
      </c>
      <c r="F2331" s="198" t="s">
        <v>14</v>
      </c>
      <c r="G2331" s="205"/>
      <c r="H2331" s="199"/>
      <c r="I2331" s="216"/>
      <c r="J2331" s="131"/>
    </row>
    <row r="2332" spans="1:10">
      <c r="A2332" s="278"/>
      <c r="B2332" s="204"/>
      <c r="C2332" s="192" t="s">
        <v>803</v>
      </c>
      <c r="D2332" s="202" t="s">
        <v>896</v>
      </c>
      <c r="E2332" s="198" t="s">
        <v>798</v>
      </c>
      <c r="F2332" s="198" t="s">
        <v>248</v>
      </c>
      <c r="G2332" s="205"/>
      <c r="H2332" s="199"/>
      <c r="I2332" s="216"/>
      <c r="J2332" s="131"/>
    </row>
    <row r="2333" spans="1:10" ht="24">
      <c r="A2333" s="278"/>
      <c r="B2333" s="204"/>
      <c r="C2333" s="203" t="s">
        <v>1510</v>
      </c>
      <c r="D2333" s="202" t="s">
        <v>1517</v>
      </c>
      <c r="E2333" s="198" t="s">
        <v>798</v>
      </c>
      <c r="F2333" s="198" t="s">
        <v>4</v>
      </c>
      <c r="G2333" s="205"/>
      <c r="H2333" s="199"/>
      <c r="I2333" s="216"/>
      <c r="J2333" s="131"/>
    </row>
    <row r="2334" spans="1:10">
      <c r="A2334" s="279"/>
      <c r="B2334" s="204"/>
      <c r="C2334" s="192" t="s">
        <v>445</v>
      </c>
      <c r="D2334" s="202" t="s">
        <v>446</v>
      </c>
      <c r="E2334" s="198" t="s">
        <v>798</v>
      </c>
      <c r="F2334" s="198" t="s">
        <v>15</v>
      </c>
      <c r="G2334" s="205"/>
      <c r="H2334" s="230"/>
      <c r="I2334" s="216"/>
      <c r="J2334" s="131"/>
    </row>
    <row r="2335" spans="1:10">
      <c r="A2335" s="204"/>
      <c r="B2335" s="204"/>
      <c r="C2335" s="192"/>
      <c r="D2335" s="202"/>
      <c r="E2335" s="198"/>
      <c r="F2335" s="198"/>
      <c r="G2335" s="205"/>
      <c r="H2335" s="209"/>
      <c r="I2335" s="216"/>
      <c r="J2335" s="131"/>
    </row>
    <row r="2336" spans="1:10" s="140" customFormat="1" ht="24">
      <c r="A2336" s="277">
        <v>26.8</v>
      </c>
      <c r="B2336" s="204" t="s">
        <v>1527</v>
      </c>
      <c r="C2336" s="193"/>
      <c r="D2336" s="150" t="s">
        <v>1533</v>
      </c>
      <c r="E2336" s="204"/>
      <c r="F2336" s="204" t="s">
        <v>4</v>
      </c>
      <c r="G2336" s="207"/>
      <c r="H2336" s="220"/>
      <c r="I2336" s="215"/>
    </row>
    <row r="2337" spans="1:10">
      <c r="A2337" s="278"/>
      <c r="B2337" s="204"/>
      <c r="C2337" s="192" t="s">
        <v>787</v>
      </c>
      <c r="D2337" s="202" t="s">
        <v>35</v>
      </c>
      <c r="E2337" s="198" t="s">
        <v>798</v>
      </c>
      <c r="F2337" s="198" t="s">
        <v>14</v>
      </c>
      <c r="G2337" s="205"/>
      <c r="H2337" s="199"/>
      <c r="I2337" s="216"/>
      <c r="J2337" s="131"/>
    </row>
    <row r="2338" spans="1:10">
      <c r="A2338" s="278"/>
      <c r="B2338" s="204"/>
      <c r="C2338" s="192" t="s">
        <v>803</v>
      </c>
      <c r="D2338" s="202" t="s">
        <v>896</v>
      </c>
      <c r="E2338" s="198" t="s">
        <v>798</v>
      </c>
      <c r="F2338" s="198" t="s">
        <v>248</v>
      </c>
      <c r="G2338" s="205"/>
      <c r="H2338" s="199"/>
      <c r="I2338" s="216"/>
      <c r="J2338" s="131"/>
    </row>
    <row r="2339" spans="1:10">
      <c r="A2339" s="278"/>
      <c r="B2339" s="204"/>
      <c r="C2339" s="192" t="s">
        <v>1511</v>
      </c>
      <c r="D2339" s="202" t="s">
        <v>1518</v>
      </c>
      <c r="E2339" s="198" t="s">
        <v>798</v>
      </c>
      <c r="F2339" s="198" t="s">
        <v>4</v>
      </c>
      <c r="G2339" s="205"/>
      <c r="H2339" s="199"/>
      <c r="I2339" s="216"/>
      <c r="J2339" s="131"/>
    </row>
    <row r="2340" spans="1:10">
      <c r="A2340" s="279"/>
      <c r="B2340" s="204"/>
      <c r="C2340" s="192" t="s">
        <v>445</v>
      </c>
      <c r="D2340" s="202" t="s">
        <v>446</v>
      </c>
      <c r="E2340" s="198" t="s">
        <v>798</v>
      </c>
      <c r="F2340" s="198" t="s">
        <v>15</v>
      </c>
      <c r="G2340" s="205"/>
      <c r="H2340" s="199"/>
      <c r="I2340" s="216"/>
      <c r="J2340" s="131"/>
    </row>
    <row r="2341" spans="1:10">
      <c r="A2341" s="204"/>
      <c r="B2341" s="204"/>
      <c r="C2341" s="192"/>
      <c r="D2341" s="202"/>
      <c r="E2341" s="198"/>
      <c r="F2341" s="198"/>
      <c r="G2341" s="205"/>
      <c r="H2341" s="209"/>
      <c r="I2341" s="216"/>
      <c r="J2341" s="131"/>
    </row>
    <row r="2342" spans="1:10">
      <c r="A2342" s="204">
        <v>27</v>
      </c>
      <c r="B2342" s="204" t="s">
        <v>1205</v>
      </c>
      <c r="C2342" s="192"/>
      <c r="D2342" s="150" t="s">
        <v>1071</v>
      </c>
      <c r="E2342" s="198"/>
      <c r="F2342" s="198"/>
      <c r="G2342" s="205"/>
      <c r="H2342" s="199"/>
      <c r="I2342" s="216"/>
      <c r="J2342" s="131"/>
    </row>
    <row r="2343" spans="1:10">
      <c r="A2343" s="204"/>
      <c r="B2343" s="204"/>
      <c r="C2343" s="192"/>
      <c r="D2343" s="202"/>
      <c r="E2343" s="198"/>
      <c r="F2343" s="198"/>
      <c r="G2343" s="205"/>
      <c r="H2343" s="199"/>
      <c r="I2343" s="216"/>
      <c r="J2343" s="131"/>
    </row>
    <row r="2344" spans="1:10" ht="36">
      <c r="A2344" s="277">
        <v>27.1</v>
      </c>
      <c r="B2344" s="204" t="s">
        <v>1594</v>
      </c>
      <c r="C2344" s="192"/>
      <c r="D2344" s="150" t="s">
        <v>1606</v>
      </c>
      <c r="E2344" s="204"/>
      <c r="F2344" s="204" t="s">
        <v>831</v>
      </c>
      <c r="G2344" s="205"/>
      <c r="H2344" s="199"/>
      <c r="I2344" s="215"/>
      <c r="J2344" s="131"/>
    </row>
    <row r="2345" spans="1:10">
      <c r="A2345" s="278"/>
      <c r="B2345" s="198"/>
      <c r="C2345" s="192" t="s">
        <v>787</v>
      </c>
      <c r="D2345" s="202" t="s">
        <v>35</v>
      </c>
      <c r="E2345" s="198" t="s">
        <v>798</v>
      </c>
      <c r="F2345" s="198" t="s">
        <v>14</v>
      </c>
      <c r="G2345" s="205"/>
      <c r="H2345" s="199"/>
      <c r="I2345" s="216"/>
      <c r="J2345" s="131"/>
    </row>
    <row r="2346" spans="1:10">
      <c r="A2346" s="278"/>
      <c r="B2346" s="198"/>
      <c r="C2346" s="192" t="s">
        <v>783</v>
      </c>
      <c r="D2346" s="202" t="s">
        <v>1669</v>
      </c>
      <c r="E2346" s="198" t="s">
        <v>797</v>
      </c>
      <c r="F2346" s="198" t="s">
        <v>1380</v>
      </c>
      <c r="G2346" s="205"/>
      <c r="H2346" s="199"/>
      <c r="I2346" s="216"/>
      <c r="J2346" s="131"/>
    </row>
    <row r="2347" spans="1:10">
      <c r="A2347" s="278"/>
      <c r="B2347" s="198"/>
      <c r="C2347" s="192" t="s">
        <v>803</v>
      </c>
      <c r="D2347" s="202" t="s">
        <v>896</v>
      </c>
      <c r="E2347" s="198" t="s">
        <v>798</v>
      </c>
      <c r="F2347" s="198" t="s">
        <v>248</v>
      </c>
      <c r="G2347" s="195"/>
      <c r="H2347" s="209"/>
      <c r="I2347" s="216"/>
      <c r="J2347" s="131"/>
    </row>
    <row r="2348" spans="1:10">
      <c r="A2348" s="278"/>
      <c r="B2348" s="198"/>
      <c r="C2348" s="192" t="s">
        <v>360</v>
      </c>
      <c r="D2348" s="202" t="s">
        <v>96</v>
      </c>
      <c r="E2348" s="198" t="s">
        <v>798</v>
      </c>
      <c r="F2348" s="198" t="s">
        <v>4</v>
      </c>
      <c r="G2348" s="205"/>
      <c r="H2348" s="199"/>
      <c r="I2348" s="216"/>
      <c r="J2348" s="131"/>
    </row>
    <row r="2349" spans="1:10">
      <c r="A2349" s="278"/>
      <c r="B2349" s="198"/>
      <c r="C2349" s="192" t="s">
        <v>318</v>
      </c>
      <c r="D2349" s="202" t="s">
        <v>187</v>
      </c>
      <c r="E2349" s="198" t="s">
        <v>798</v>
      </c>
      <c r="F2349" s="198" t="s">
        <v>4</v>
      </c>
      <c r="G2349" s="205"/>
      <c r="H2349" s="199"/>
      <c r="I2349" s="216"/>
      <c r="J2349" s="131"/>
    </row>
    <row r="2350" spans="1:10">
      <c r="A2350" s="278"/>
      <c r="B2350" s="198"/>
      <c r="C2350" s="192" t="s">
        <v>541</v>
      </c>
      <c r="D2350" s="202" t="s">
        <v>542</v>
      </c>
      <c r="E2350" s="198" t="s">
        <v>798</v>
      </c>
      <c r="F2350" s="198" t="s">
        <v>4</v>
      </c>
      <c r="G2350" s="205"/>
      <c r="H2350" s="199"/>
      <c r="I2350" s="216"/>
      <c r="J2350" s="131"/>
    </row>
    <row r="2351" spans="1:10" ht="24">
      <c r="A2351" s="278"/>
      <c r="B2351" s="198"/>
      <c r="C2351" s="192" t="s">
        <v>1595</v>
      </c>
      <c r="D2351" s="202" t="s">
        <v>1607</v>
      </c>
      <c r="E2351" s="198" t="s">
        <v>797</v>
      </c>
      <c r="F2351" s="198" t="s">
        <v>3</v>
      </c>
      <c r="G2351" s="205"/>
      <c r="H2351" s="199"/>
      <c r="I2351" s="216"/>
      <c r="J2351" s="131"/>
    </row>
    <row r="2352" spans="1:10">
      <c r="A2352" s="279"/>
      <c r="B2352" s="198"/>
      <c r="C2352" s="192" t="s">
        <v>445</v>
      </c>
      <c r="D2352" s="202" t="s">
        <v>446</v>
      </c>
      <c r="E2352" s="198" t="s">
        <v>798</v>
      </c>
      <c r="F2352" s="198" t="s">
        <v>15</v>
      </c>
      <c r="G2352" s="205"/>
      <c r="H2352" s="209"/>
      <c r="I2352" s="216"/>
      <c r="J2352" s="131"/>
    </row>
    <row r="2353" spans="1:10">
      <c r="A2353" s="204"/>
      <c r="B2353" s="198"/>
      <c r="C2353" s="192"/>
      <c r="D2353" s="202"/>
      <c r="E2353" s="198"/>
      <c r="F2353" s="198"/>
      <c r="G2353" s="205"/>
      <c r="H2353" s="199"/>
      <c r="I2353" s="216"/>
      <c r="J2353" s="131"/>
    </row>
    <row r="2354" spans="1:10" s="140" customFormat="1" ht="98.25" customHeight="1">
      <c r="A2354" s="277">
        <v>27.2</v>
      </c>
      <c r="B2354" s="204" t="s">
        <v>1608</v>
      </c>
      <c r="C2354" s="193"/>
      <c r="D2354" s="150" t="s">
        <v>1613</v>
      </c>
      <c r="E2354" s="204"/>
      <c r="F2354" s="204" t="s">
        <v>163</v>
      </c>
      <c r="G2354" s="207"/>
      <c r="H2354" s="210"/>
      <c r="I2354" s="215"/>
    </row>
    <row r="2355" spans="1:10">
      <c r="A2355" s="278"/>
      <c r="B2355" s="198"/>
      <c r="C2355" s="192" t="s">
        <v>787</v>
      </c>
      <c r="D2355" s="202" t="s">
        <v>35</v>
      </c>
      <c r="E2355" s="198" t="s">
        <v>798</v>
      </c>
      <c r="F2355" s="198" t="s">
        <v>14</v>
      </c>
      <c r="G2355" s="205"/>
      <c r="H2355" s="199"/>
      <c r="I2355" s="216"/>
      <c r="J2355" s="131"/>
    </row>
    <row r="2356" spans="1:10">
      <c r="A2356" s="278"/>
      <c r="B2356" s="198"/>
      <c r="C2356" s="192" t="s">
        <v>780</v>
      </c>
      <c r="D2356" s="202" t="s">
        <v>13</v>
      </c>
      <c r="E2356" s="198" t="s">
        <v>798</v>
      </c>
      <c r="F2356" s="198" t="s">
        <v>14</v>
      </c>
      <c r="G2356" s="205"/>
      <c r="H2356" s="199"/>
      <c r="I2356" s="216"/>
      <c r="J2356" s="131"/>
    </row>
    <row r="2357" spans="1:10">
      <c r="A2357" s="278"/>
      <c r="B2357" s="198"/>
      <c r="C2357" s="192" t="s">
        <v>786</v>
      </c>
      <c r="D2357" s="202" t="s">
        <v>45</v>
      </c>
      <c r="E2357" s="198" t="s">
        <v>798</v>
      </c>
      <c r="F2357" s="198" t="s">
        <v>14</v>
      </c>
      <c r="G2357" s="205"/>
      <c r="H2357" s="199"/>
      <c r="I2357" s="216"/>
      <c r="J2357" s="131"/>
    </row>
    <row r="2358" spans="1:10">
      <c r="A2358" s="278"/>
      <c r="B2358" s="198"/>
      <c r="C2358" s="192" t="s">
        <v>783</v>
      </c>
      <c r="D2358" s="202" t="s">
        <v>1669</v>
      </c>
      <c r="E2358" s="198" t="s">
        <v>797</v>
      </c>
      <c r="F2358" s="198" t="s">
        <v>1380</v>
      </c>
      <c r="G2358" s="205"/>
      <c r="H2358" s="199"/>
      <c r="I2358" s="216"/>
      <c r="J2358" s="131"/>
    </row>
    <row r="2359" spans="1:10">
      <c r="A2359" s="278"/>
      <c r="B2359" s="198"/>
      <c r="C2359" s="192" t="s">
        <v>803</v>
      </c>
      <c r="D2359" s="202" t="s">
        <v>896</v>
      </c>
      <c r="E2359" s="198" t="s">
        <v>798</v>
      </c>
      <c r="F2359" s="198" t="s">
        <v>248</v>
      </c>
      <c r="G2359" s="195"/>
      <c r="H2359" s="209"/>
      <c r="I2359" s="216"/>
      <c r="J2359" s="131"/>
    </row>
    <row r="2360" spans="1:10">
      <c r="A2360" s="278"/>
      <c r="B2360" s="198"/>
      <c r="C2360" s="192" t="s">
        <v>425</v>
      </c>
      <c r="D2360" s="202" t="s">
        <v>98</v>
      </c>
      <c r="E2360" s="198" t="s">
        <v>798</v>
      </c>
      <c r="F2360" s="198" t="s">
        <v>124</v>
      </c>
      <c r="G2360" s="205"/>
      <c r="H2360" s="199"/>
      <c r="I2360" s="216"/>
      <c r="J2360" s="131"/>
    </row>
    <row r="2361" spans="1:10">
      <c r="A2361" s="278"/>
      <c r="B2361" s="198"/>
      <c r="C2361" s="192" t="s">
        <v>426</v>
      </c>
      <c r="D2361" s="202" t="s">
        <v>99</v>
      </c>
      <c r="E2361" s="198" t="s">
        <v>798</v>
      </c>
      <c r="F2361" s="198" t="s">
        <v>124</v>
      </c>
      <c r="G2361" s="205"/>
      <c r="H2361" s="199"/>
      <c r="I2361" s="216"/>
      <c r="J2361" s="131"/>
    </row>
    <row r="2362" spans="1:10">
      <c r="A2362" s="278"/>
      <c r="B2362" s="198"/>
      <c r="C2362" s="192" t="s">
        <v>421</v>
      </c>
      <c r="D2362" s="202" t="s">
        <v>422</v>
      </c>
      <c r="E2362" s="198" t="s">
        <v>798</v>
      </c>
      <c r="F2362" s="198" t="s">
        <v>124</v>
      </c>
      <c r="G2362" s="205"/>
      <c r="H2362" s="199"/>
      <c r="I2362" s="216"/>
      <c r="J2362" s="131"/>
    </row>
    <row r="2363" spans="1:10">
      <c r="A2363" s="278"/>
      <c r="B2363" s="198"/>
      <c r="C2363" s="192" t="s">
        <v>631</v>
      </c>
      <c r="D2363" s="202" t="s">
        <v>634</v>
      </c>
      <c r="E2363" s="198" t="s">
        <v>798</v>
      </c>
      <c r="F2363" s="198" t="s">
        <v>4</v>
      </c>
      <c r="G2363" s="205"/>
      <c r="H2363" s="199"/>
      <c r="I2363" s="216"/>
      <c r="J2363" s="131"/>
    </row>
    <row r="2364" spans="1:10">
      <c r="A2364" s="278"/>
      <c r="B2364" s="198"/>
      <c r="C2364" s="192" t="s">
        <v>338</v>
      </c>
      <c r="D2364" s="202" t="s">
        <v>339</v>
      </c>
      <c r="E2364" s="198" t="s">
        <v>798</v>
      </c>
      <c r="F2364" s="198" t="s">
        <v>4</v>
      </c>
      <c r="G2364" s="205"/>
      <c r="H2364" s="199"/>
      <c r="I2364" s="216"/>
      <c r="J2364" s="131"/>
    </row>
    <row r="2365" spans="1:10">
      <c r="A2365" s="278"/>
      <c r="B2365" s="198"/>
      <c r="C2365" s="192" t="s">
        <v>346</v>
      </c>
      <c r="D2365" s="202" t="s">
        <v>46</v>
      </c>
      <c r="E2365" s="198" t="s">
        <v>798</v>
      </c>
      <c r="F2365" s="198" t="s">
        <v>4</v>
      </c>
      <c r="G2365" s="205"/>
      <c r="H2365" s="199"/>
      <c r="I2365" s="216"/>
      <c r="J2365" s="131"/>
    </row>
    <row r="2366" spans="1:10">
      <c r="A2366" s="278"/>
      <c r="B2366" s="198"/>
      <c r="C2366" s="192" t="s">
        <v>895</v>
      </c>
      <c r="D2366" s="202" t="s">
        <v>746</v>
      </c>
      <c r="E2366" s="198" t="s">
        <v>798</v>
      </c>
      <c r="F2366" s="198" t="s">
        <v>163</v>
      </c>
      <c r="G2366" s="205"/>
      <c r="H2366" s="199"/>
      <c r="I2366" s="216"/>
      <c r="J2366" s="131"/>
    </row>
    <row r="2367" spans="1:10">
      <c r="A2367" s="278"/>
      <c r="B2367" s="198"/>
      <c r="C2367" s="192" t="s">
        <v>894</v>
      </c>
      <c r="D2367" s="202" t="s">
        <v>745</v>
      </c>
      <c r="E2367" s="198" t="s">
        <v>798</v>
      </c>
      <c r="F2367" s="198" t="s">
        <v>4</v>
      </c>
      <c r="G2367" s="205"/>
      <c r="H2367" s="199"/>
      <c r="I2367" s="216"/>
      <c r="J2367" s="131"/>
    </row>
    <row r="2368" spans="1:10">
      <c r="A2368" s="278"/>
      <c r="B2368" s="198"/>
      <c r="C2368" s="192" t="s">
        <v>363</v>
      </c>
      <c r="D2368" s="202" t="s">
        <v>370</v>
      </c>
      <c r="E2368" s="198" t="s">
        <v>798</v>
      </c>
      <c r="F2368" s="198" t="s">
        <v>4</v>
      </c>
      <c r="G2368" s="205"/>
      <c r="H2368" s="199"/>
      <c r="I2368" s="216"/>
      <c r="J2368" s="131"/>
    </row>
    <row r="2369" spans="1:10">
      <c r="A2369" s="278"/>
      <c r="B2369" s="198"/>
      <c r="C2369" s="192" t="s">
        <v>458</v>
      </c>
      <c r="D2369" s="202" t="s">
        <v>128</v>
      </c>
      <c r="E2369" s="198" t="s">
        <v>798</v>
      </c>
      <c r="F2369" s="198" t="s">
        <v>8</v>
      </c>
      <c r="G2369" s="205"/>
      <c r="H2369" s="199"/>
      <c r="I2369" s="216"/>
      <c r="J2369" s="131"/>
    </row>
    <row r="2370" spans="1:10">
      <c r="A2370" s="278"/>
      <c r="B2370" s="198"/>
      <c r="C2370" s="192" t="s">
        <v>536</v>
      </c>
      <c r="D2370" s="202" t="s">
        <v>288</v>
      </c>
      <c r="E2370" s="198" t="s">
        <v>798</v>
      </c>
      <c r="F2370" s="198" t="s">
        <v>140</v>
      </c>
      <c r="G2370" s="205"/>
      <c r="H2370" s="199"/>
      <c r="I2370" s="216"/>
      <c r="J2370" s="131"/>
    </row>
    <row r="2371" spans="1:10">
      <c r="A2371" s="278"/>
      <c r="B2371" s="198"/>
      <c r="C2371" s="192" t="s">
        <v>535</v>
      </c>
      <c r="D2371" s="202" t="s">
        <v>1341</v>
      </c>
      <c r="E2371" s="198" t="s">
        <v>798</v>
      </c>
      <c r="F2371" s="198" t="s">
        <v>140</v>
      </c>
      <c r="G2371" s="205"/>
      <c r="H2371" s="199"/>
      <c r="I2371" s="216"/>
      <c r="J2371" s="131"/>
    </row>
    <row r="2372" spans="1:10">
      <c r="A2372" s="278"/>
      <c r="B2372" s="198"/>
      <c r="C2372" s="192" t="s">
        <v>410</v>
      </c>
      <c r="D2372" s="202" t="s">
        <v>36</v>
      </c>
      <c r="E2372" s="198" t="s">
        <v>798</v>
      </c>
      <c r="F2372" s="198" t="s">
        <v>7</v>
      </c>
      <c r="G2372" s="205"/>
      <c r="H2372" s="199"/>
      <c r="I2372" s="216"/>
      <c r="J2372" s="131"/>
    </row>
    <row r="2373" spans="1:10">
      <c r="A2373" s="278"/>
      <c r="B2373" s="198"/>
      <c r="C2373" s="192" t="s">
        <v>447</v>
      </c>
      <c r="D2373" s="202" t="s">
        <v>205</v>
      </c>
      <c r="E2373" s="198" t="s">
        <v>798</v>
      </c>
      <c r="F2373" s="198" t="s">
        <v>124</v>
      </c>
      <c r="G2373" s="205"/>
      <c r="H2373" s="199"/>
      <c r="I2373" s="216"/>
      <c r="J2373" s="131"/>
    </row>
    <row r="2374" spans="1:10" ht="24">
      <c r="A2374" s="278"/>
      <c r="B2374" s="198"/>
      <c r="C2374" s="192" t="s">
        <v>443</v>
      </c>
      <c r="D2374" s="202" t="s">
        <v>1373</v>
      </c>
      <c r="E2374" s="198" t="s">
        <v>797</v>
      </c>
      <c r="F2374" s="198" t="s">
        <v>444</v>
      </c>
      <c r="G2374" s="205"/>
      <c r="H2374" s="199"/>
      <c r="I2374" s="216"/>
      <c r="J2374" s="131"/>
    </row>
    <row r="2375" spans="1:10">
      <c r="A2375" s="279"/>
      <c r="B2375" s="198"/>
      <c r="C2375" s="192" t="s">
        <v>445</v>
      </c>
      <c r="D2375" s="202" t="s">
        <v>446</v>
      </c>
      <c r="E2375" s="198" t="s">
        <v>798</v>
      </c>
      <c r="F2375" s="198" t="s">
        <v>15</v>
      </c>
      <c r="G2375" s="205"/>
      <c r="H2375" s="209"/>
      <c r="I2375" s="216"/>
      <c r="J2375" s="131"/>
    </row>
    <row r="2376" spans="1:10">
      <c r="A2376" s="204"/>
      <c r="B2376" s="198"/>
      <c r="C2376" s="192"/>
      <c r="D2376" s="202"/>
      <c r="E2376" s="198"/>
      <c r="F2376" s="198"/>
      <c r="G2376" s="205"/>
      <c r="H2376" s="199"/>
      <c r="I2376" s="216"/>
      <c r="J2376" s="131"/>
    </row>
    <row r="2377" spans="1:10" s="140" customFormat="1" ht="24">
      <c r="A2377" s="277">
        <v>27.3</v>
      </c>
      <c r="B2377" s="204" t="s">
        <v>1609</v>
      </c>
      <c r="C2377" s="193"/>
      <c r="D2377" s="150" t="s">
        <v>1614</v>
      </c>
      <c r="E2377" s="204"/>
      <c r="F2377" s="204" t="s">
        <v>4</v>
      </c>
      <c r="G2377" s="207"/>
      <c r="H2377" s="210"/>
      <c r="I2377" s="215"/>
    </row>
    <row r="2378" spans="1:10">
      <c r="A2378" s="278"/>
      <c r="B2378" s="198"/>
      <c r="C2378" s="192" t="s">
        <v>787</v>
      </c>
      <c r="D2378" s="202" t="s">
        <v>35</v>
      </c>
      <c r="E2378" s="198" t="s">
        <v>798</v>
      </c>
      <c r="F2378" s="198" t="s">
        <v>14</v>
      </c>
      <c r="G2378" s="205"/>
      <c r="H2378" s="199"/>
      <c r="I2378" s="216"/>
      <c r="J2378" s="131"/>
    </row>
    <row r="2379" spans="1:10">
      <c r="A2379" s="278"/>
      <c r="B2379" s="198"/>
      <c r="C2379" s="192" t="s">
        <v>803</v>
      </c>
      <c r="D2379" s="202" t="s">
        <v>896</v>
      </c>
      <c r="E2379" s="198" t="s">
        <v>798</v>
      </c>
      <c r="F2379" s="198" t="s">
        <v>248</v>
      </c>
      <c r="G2379" s="195"/>
      <c r="H2379" s="209"/>
      <c r="I2379" s="216"/>
      <c r="J2379" s="131"/>
    </row>
    <row r="2380" spans="1:10">
      <c r="A2380" s="278"/>
      <c r="B2380" s="198"/>
      <c r="C2380" s="192" t="s">
        <v>544</v>
      </c>
      <c r="D2380" s="202" t="s">
        <v>1072</v>
      </c>
      <c r="E2380" s="198" t="s">
        <v>797</v>
      </c>
      <c r="F2380" s="198" t="s">
        <v>4</v>
      </c>
      <c r="G2380" s="205"/>
      <c r="H2380" s="199"/>
      <c r="I2380" s="216"/>
      <c r="J2380" s="131"/>
    </row>
    <row r="2381" spans="1:10">
      <c r="A2381" s="278"/>
      <c r="B2381" s="198"/>
      <c r="C2381" s="192" t="s">
        <v>340</v>
      </c>
      <c r="D2381" s="202" t="s">
        <v>92</v>
      </c>
      <c r="E2381" s="198" t="s">
        <v>798</v>
      </c>
      <c r="F2381" s="198" t="s">
        <v>4</v>
      </c>
      <c r="G2381" s="205"/>
      <c r="H2381" s="199"/>
      <c r="I2381" s="216"/>
      <c r="J2381" s="131"/>
    </row>
    <row r="2382" spans="1:10">
      <c r="A2382" s="278"/>
      <c r="B2382" s="198"/>
      <c r="C2382" s="192" t="s">
        <v>536</v>
      </c>
      <c r="D2382" s="202" t="s">
        <v>288</v>
      </c>
      <c r="E2382" s="198" t="s">
        <v>798</v>
      </c>
      <c r="F2382" s="198" t="s">
        <v>140</v>
      </c>
      <c r="G2382" s="205"/>
      <c r="H2382" s="199"/>
      <c r="I2382" s="216"/>
      <c r="J2382" s="131"/>
    </row>
    <row r="2383" spans="1:10">
      <c r="A2383" s="278"/>
      <c r="B2383" s="198"/>
      <c r="C2383" s="192" t="s">
        <v>410</v>
      </c>
      <c r="D2383" s="202" t="s">
        <v>36</v>
      </c>
      <c r="E2383" s="198" t="s">
        <v>798</v>
      </c>
      <c r="F2383" s="198" t="s">
        <v>7</v>
      </c>
      <c r="G2383" s="205"/>
      <c r="H2383" s="199"/>
      <c r="I2383" s="216"/>
      <c r="J2383" s="131"/>
    </row>
    <row r="2384" spans="1:10">
      <c r="A2384" s="278"/>
      <c r="B2384" s="198"/>
      <c r="C2384" s="192" t="s">
        <v>318</v>
      </c>
      <c r="D2384" s="202" t="s">
        <v>187</v>
      </c>
      <c r="E2384" s="198" t="s">
        <v>798</v>
      </c>
      <c r="F2384" s="198" t="s">
        <v>4</v>
      </c>
      <c r="G2384" s="205"/>
      <c r="H2384" s="199"/>
      <c r="I2384" s="216"/>
      <c r="J2384" s="131"/>
    </row>
    <row r="2385" spans="1:10">
      <c r="A2385" s="279"/>
      <c r="B2385" s="198"/>
      <c r="C2385" s="192" t="s">
        <v>445</v>
      </c>
      <c r="D2385" s="202" t="s">
        <v>446</v>
      </c>
      <c r="E2385" s="198" t="s">
        <v>798</v>
      </c>
      <c r="F2385" s="198" t="s">
        <v>15</v>
      </c>
      <c r="G2385" s="205"/>
      <c r="H2385" s="209"/>
      <c r="I2385" s="216"/>
      <c r="J2385" s="131"/>
    </row>
    <row r="2386" spans="1:10">
      <c r="A2386" s="204"/>
      <c r="B2386" s="198"/>
      <c r="C2386" s="192"/>
      <c r="D2386" s="202"/>
      <c r="E2386" s="198"/>
      <c r="F2386" s="198"/>
      <c r="G2386" s="205"/>
      <c r="H2386" s="199"/>
      <c r="I2386" s="216"/>
      <c r="J2386" s="131"/>
    </row>
    <row r="2387" spans="1:10" ht="36">
      <c r="A2387" s="277">
        <v>27.4</v>
      </c>
      <c r="B2387" s="204" t="s">
        <v>1610</v>
      </c>
      <c r="C2387" s="192"/>
      <c r="D2387" s="150" t="s">
        <v>1615</v>
      </c>
      <c r="E2387" s="198"/>
      <c r="F2387" s="204" t="s">
        <v>4</v>
      </c>
      <c r="G2387" s="205"/>
      <c r="H2387" s="199"/>
      <c r="I2387" s="215"/>
      <c r="J2387" s="131"/>
    </row>
    <row r="2388" spans="1:10">
      <c r="A2388" s="278"/>
      <c r="B2388" s="198"/>
      <c r="C2388" s="192" t="s">
        <v>787</v>
      </c>
      <c r="D2388" s="202" t="s">
        <v>35</v>
      </c>
      <c r="E2388" s="198" t="s">
        <v>798</v>
      </c>
      <c r="F2388" s="198" t="s">
        <v>14</v>
      </c>
      <c r="G2388" s="205"/>
      <c r="H2388" s="199"/>
      <c r="I2388" s="216"/>
      <c r="J2388" s="131"/>
    </row>
    <row r="2389" spans="1:10">
      <c r="A2389" s="278"/>
      <c r="B2389" s="198"/>
      <c r="C2389" s="192" t="s">
        <v>803</v>
      </c>
      <c r="D2389" s="202" t="s">
        <v>896</v>
      </c>
      <c r="E2389" s="198" t="s">
        <v>798</v>
      </c>
      <c r="F2389" s="198" t="s">
        <v>248</v>
      </c>
      <c r="G2389" s="195"/>
      <c r="H2389" s="209"/>
      <c r="I2389" s="216"/>
      <c r="J2389" s="131"/>
    </row>
    <row r="2390" spans="1:10" ht="24">
      <c r="A2390" s="278"/>
      <c r="B2390" s="198"/>
      <c r="C2390" s="192" t="s">
        <v>1596</v>
      </c>
      <c r="D2390" s="202" t="s">
        <v>1616</v>
      </c>
      <c r="E2390" s="198" t="s">
        <v>797</v>
      </c>
      <c r="F2390" s="198" t="s">
        <v>4</v>
      </c>
      <c r="G2390" s="205"/>
      <c r="H2390" s="199"/>
      <c r="I2390" s="216"/>
      <c r="J2390" s="131"/>
    </row>
    <row r="2391" spans="1:10">
      <c r="A2391" s="278"/>
      <c r="B2391" s="198"/>
      <c r="C2391" s="192" t="s">
        <v>340</v>
      </c>
      <c r="D2391" s="202" t="s">
        <v>92</v>
      </c>
      <c r="E2391" s="198" t="s">
        <v>798</v>
      </c>
      <c r="F2391" s="198" t="s">
        <v>4</v>
      </c>
      <c r="G2391" s="205"/>
      <c r="H2391" s="199"/>
      <c r="I2391" s="216"/>
      <c r="J2391" s="131"/>
    </row>
    <row r="2392" spans="1:10">
      <c r="A2392" s="278"/>
      <c r="B2392" s="198"/>
      <c r="C2392" s="192" t="s">
        <v>536</v>
      </c>
      <c r="D2392" s="202" t="s">
        <v>288</v>
      </c>
      <c r="E2392" s="198" t="s">
        <v>798</v>
      </c>
      <c r="F2392" s="198" t="s">
        <v>140</v>
      </c>
      <c r="G2392" s="205"/>
      <c r="H2392" s="199"/>
      <c r="I2392" s="216"/>
      <c r="J2392" s="131"/>
    </row>
    <row r="2393" spans="1:10">
      <c r="A2393" s="278"/>
      <c r="B2393" s="198"/>
      <c r="C2393" s="192" t="s">
        <v>410</v>
      </c>
      <c r="D2393" s="202" t="s">
        <v>36</v>
      </c>
      <c r="E2393" s="198" t="s">
        <v>798</v>
      </c>
      <c r="F2393" s="198" t="s">
        <v>7</v>
      </c>
      <c r="G2393" s="205"/>
      <c r="H2393" s="199"/>
      <c r="I2393" s="216"/>
      <c r="J2393" s="131"/>
    </row>
    <row r="2394" spans="1:10">
      <c r="A2394" s="278"/>
      <c r="B2394" s="198"/>
      <c r="C2394" s="192" t="s">
        <v>318</v>
      </c>
      <c r="D2394" s="202" t="s">
        <v>187</v>
      </c>
      <c r="E2394" s="198" t="s">
        <v>798</v>
      </c>
      <c r="F2394" s="198" t="s">
        <v>4</v>
      </c>
      <c r="G2394" s="205"/>
      <c r="H2394" s="199"/>
      <c r="I2394" s="216"/>
      <c r="J2394" s="131"/>
    </row>
    <row r="2395" spans="1:10">
      <c r="A2395" s="279"/>
      <c r="B2395" s="198"/>
      <c r="C2395" s="192" t="s">
        <v>445</v>
      </c>
      <c r="D2395" s="202" t="s">
        <v>446</v>
      </c>
      <c r="E2395" s="198" t="s">
        <v>798</v>
      </c>
      <c r="F2395" s="198" t="s">
        <v>15</v>
      </c>
      <c r="G2395" s="205"/>
      <c r="H2395" s="209"/>
      <c r="I2395" s="216"/>
      <c r="J2395" s="131"/>
    </row>
    <row r="2396" spans="1:10">
      <c r="A2396" s="204"/>
      <c r="B2396" s="198"/>
      <c r="C2396" s="192"/>
      <c r="D2396" s="202"/>
      <c r="E2396" s="198"/>
      <c r="F2396" s="198"/>
      <c r="G2396" s="205"/>
      <c r="H2396" s="199"/>
      <c r="I2396" s="216"/>
      <c r="J2396" s="131"/>
    </row>
    <row r="2397" spans="1:10" ht="24">
      <c r="A2397" s="277">
        <v>27.5</v>
      </c>
      <c r="B2397" s="204" t="s">
        <v>1611</v>
      </c>
      <c r="C2397" s="193"/>
      <c r="D2397" s="150" t="s">
        <v>1617</v>
      </c>
      <c r="E2397" s="204"/>
      <c r="F2397" s="204" t="s">
        <v>4</v>
      </c>
      <c r="G2397" s="207"/>
      <c r="H2397" s="210"/>
      <c r="I2397" s="215"/>
      <c r="J2397" s="131"/>
    </row>
    <row r="2398" spans="1:10">
      <c r="A2398" s="278"/>
      <c r="B2398" s="198"/>
      <c r="C2398" s="192" t="s">
        <v>787</v>
      </c>
      <c r="D2398" s="202" t="s">
        <v>35</v>
      </c>
      <c r="E2398" s="198" t="s">
        <v>798</v>
      </c>
      <c r="F2398" s="198" t="s">
        <v>14</v>
      </c>
      <c r="G2398" s="205"/>
      <c r="H2398" s="199"/>
      <c r="I2398" s="216"/>
      <c r="J2398" s="131"/>
    </row>
    <row r="2399" spans="1:10">
      <c r="A2399" s="278"/>
      <c r="B2399" s="198"/>
      <c r="C2399" s="192" t="s">
        <v>803</v>
      </c>
      <c r="D2399" s="202" t="s">
        <v>896</v>
      </c>
      <c r="E2399" s="198" t="s">
        <v>798</v>
      </c>
      <c r="F2399" s="198" t="s">
        <v>248</v>
      </c>
      <c r="G2399" s="195"/>
      <c r="H2399" s="209"/>
      <c r="I2399" s="216"/>
      <c r="J2399" s="131"/>
    </row>
    <row r="2400" spans="1:10" ht="24">
      <c r="A2400" s="278"/>
      <c r="B2400" s="198"/>
      <c r="C2400" s="192" t="s">
        <v>1597</v>
      </c>
      <c r="D2400" s="202" t="s">
        <v>1618</v>
      </c>
      <c r="E2400" s="198" t="s">
        <v>797</v>
      </c>
      <c r="F2400" s="198" t="s">
        <v>4</v>
      </c>
      <c r="G2400" s="205"/>
      <c r="H2400" s="199"/>
      <c r="I2400" s="216"/>
      <c r="J2400" s="131"/>
    </row>
    <row r="2401" spans="1:10">
      <c r="A2401" s="278"/>
      <c r="B2401" s="198"/>
      <c r="C2401" s="192" t="s">
        <v>340</v>
      </c>
      <c r="D2401" s="202" t="s">
        <v>92</v>
      </c>
      <c r="E2401" s="198" t="s">
        <v>798</v>
      </c>
      <c r="F2401" s="198" t="s">
        <v>4</v>
      </c>
      <c r="G2401" s="205"/>
      <c r="H2401" s="199"/>
      <c r="I2401" s="216"/>
      <c r="J2401" s="131"/>
    </row>
    <row r="2402" spans="1:10">
      <c r="A2402" s="278"/>
      <c r="B2402" s="198"/>
      <c r="C2402" s="192" t="s">
        <v>536</v>
      </c>
      <c r="D2402" s="202" t="s">
        <v>288</v>
      </c>
      <c r="E2402" s="198" t="s">
        <v>798</v>
      </c>
      <c r="F2402" s="198" t="s">
        <v>140</v>
      </c>
      <c r="G2402" s="205"/>
      <c r="H2402" s="199"/>
      <c r="I2402" s="216"/>
      <c r="J2402" s="131"/>
    </row>
    <row r="2403" spans="1:10">
      <c r="A2403" s="278"/>
      <c r="B2403" s="198"/>
      <c r="C2403" s="192" t="s">
        <v>410</v>
      </c>
      <c r="D2403" s="202" t="s">
        <v>36</v>
      </c>
      <c r="E2403" s="198" t="s">
        <v>798</v>
      </c>
      <c r="F2403" s="198" t="s">
        <v>7</v>
      </c>
      <c r="G2403" s="205"/>
      <c r="H2403" s="199"/>
      <c r="I2403" s="216"/>
      <c r="J2403" s="131"/>
    </row>
    <row r="2404" spans="1:10">
      <c r="A2404" s="278"/>
      <c r="B2404" s="198"/>
      <c r="C2404" s="192" t="s">
        <v>318</v>
      </c>
      <c r="D2404" s="202" t="s">
        <v>187</v>
      </c>
      <c r="E2404" s="198" t="s">
        <v>798</v>
      </c>
      <c r="F2404" s="198" t="s">
        <v>4</v>
      </c>
      <c r="G2404" s="205"/>
      <c r="H2404" s="199"/>
      <c r="I2404" s="216"/>
      <c r="J2404" s="131"/>
    </row>
    <row r="2405" spans="1:10">
      <c r="A2405" s="279"/>
      <c r="B2405" s="198"/>
      <c r="C2405" s="192" t="s">
        <v>445</v>
      </c>
      <c r="D2405" s="202" t="s">
        <v>446</v>
      </c>
      <c r="E2405" s="198" t="s">
        <v>798</v>
      </c>
      <c r="F2405" s="198" t="s">
        <v>15</v>
      </c>
      <c r="G2405" s="205"/>
      <c r="H2405" s="209"/>
      <c r="I2405" s="216"/>
      <c r="J2405" s="131"/>
    </row>
    <row r="2406" spans="1:10">
      <c r="A2406" s="204"/>
      <c r="B2406" s="198"/>
      <c r="C2406" s="192"/>
      <c r="D2406" s="202"/>
      <c r="E2406" s="198"/>
      <c r="F2406" s="198"/>
      <c r="G2406" s="205"/>
      <c r="H2406" s="199"/>
      <c r="I2406" s="216"/>
      <c r="J2406" s="131"/>
    </row>
    <row r="2407" spans="1:10" s="140" customFormat="1" ht="24">
      <c r="A2407" s="277">
        <v>27.6</v>
      </c>
      <c r="B2407" s="204" t="s">
        <v>1612</v>
      </c>
      <c r="C2407" s="193"/>
      <c r="D2407" s="150" t="s">
        <v>1619</v>
      </c>
      <c r="E2407" s="204"/>
      <c r="F2407" s="204" t="s">
        <v>4</v>
      </c>
      <c r="G2407" s="207"/>
      <c r="H2407" s="210"/>
      <c r="I2407" s="215"/>
    </row>
    <row r="2408" spans="1:10">
      <c r="A2408" s="278"/>
      <c r="B2408" s="198"/>
      <c r="C2408" s="192" t="s">
        <v>787</v>
      </c>
      <c r="D2408" s="202" t="s">
        <v>35</v>
      </c>
      <c r="E2408" s="198" t="s">
        <v>798</v>
      </c>
      <c r="F2408" s="198" t="s">
        <v>14</v>
      </c>
      <c r="G2408" s="205"/>
      <c r="H2408" s="199"/>
      <c r="I2408" s="216"/>
      <c r="J2408" s="131"/>
    </row>
    <row r="2409" spans="1:10">
      <c r="A2409" s="278"/>
      <c r="B2409" s="198"/>
      <c r="C2409" s="192" t="s">
        <v>803</v>
      </c>
      <c r="D2409" s="202" t="s">
        <v>896</v>
      </c>
      <c r="E2409" s="198" t="s">
        <v>798</v>
      </c>
      <c r="F2409" s="198" t="s">
        <v>248</v>
      </c>
      <c r="G2409" s="195"/>
      <c r="H2409" s="209"/>
      <c r="I2409" s="216"/>
      <c r="J2409" s="131"/>
    </row>
    <row r="2410" spans="1:10" ht="24">
      <c r="A2410" s="278"/>
      <c r="B2410" s="198"/>
      <c r="C2410" s="192" t="s">
        <v>1597</v>
      </c>
      <c r="D2410" s="202" t="s">
        <v>1618</v>
      </c>
      <c r="E2410" s="198" t="s">
        <v>797</v>
      </c>
      <c r="F2410" s="198" t="s">
        <v>4</v>
      </c>
      <c r="G2410" s="205"/>
      <c r="H2410" s="199"/>
      <c r="I2410" s="216"/>
      <c r="J2410" s="131"/>
    </row>
    <row r="2411" spans="1:10">
      <c r="A2411" s="278"/>
      <c r="B2411" s="198"/>
      <c r="C2411" s="192" t="s">
        <v>340</v>
      </c>
      <c r="D2411" s="202" t="s">
        <v>92</v>
      </c>
      <c r="E2411" s="198" t="s">
        <v>798</v>
      </c>
      <c r="F2411" s="198" t="s">
        <v>4</v>
      </c>
      <c r="G2411" s="205"/>
      <c r="H2411" s="199"/>
      <c r="I2411" s="216"/>
      <c r="J2411" s="131"/>
    </row>
    <row r="2412" spans="1:10">
      <c r="A2412" s="278"/>
      <c r="B2412" s="198"/>
      <c r="C2412" s="192" t="s">
        <v>536</v>
      </c>
      <c r="D2412" s="202" t="s">
        <v>288</v>
      </c>
      <c r="E2412" s="198" t="s">
        <v>798</v>
      </c>
      <c r="F2412" s="198" t="s">
        <v>140</v>
      </c>
      <c r="G2412" s="205"/>
      <c r="H2412" s="199"/>
      <c r="I2412" s="216"/>
      <c r="J2412" s="131"/>
    </row>
    <row r="2413" spans="1:10">
      <c r="A2413" s="278"/>
      <c r="B2413" s="198"/>
      <c r="C2413" s="192" t="s">
        <v>410</v>
      </c>
      <c r="D2413" s="202" t="s">
        <v>36</v>
      </c>
      <c r="E2413" s="198" t="s">
        <v>798</v>
      </c>
      <c r="F2413" s="198" t="s">
        <v>7</v>
      </c>
      <c r="G2413" s="205"/>
      <c r="H2413" s="199"/>
      <c r="I2413" s="216"/>
      <c r="J2413" s="131"/>
    </row>
    <row r="2414" spans="1:10">
      <c r="A2414" s="278"/>
      <c r="B2414" s="198"/>
      <c r="C2414" s="192" t="s">
        <v>318</v>
      </c>
      <c r="D2414" s="202" t="s">
        <v>187</v>
      </c>
      <c r="E2414" s="198" t="s">
        <v>798</v>
      </c>
      <c r="F2414" s="198" t="s">
        <v>4</v>
      </c>
      <c r="G2414" s="205"/>
      <c r="H2414" s="199"/>
      <c r="I2414" s="216"/>
      <c r="J2414" s="131"/>
    </row>
    <row r="2415" spans="1:10">
      <c r="A2415" s="279"/>
      <c r="B2415" s="198"/>
      <c r="C2415" s="192" t="s">
        <v>445</v>
      </c>
      <c r="D2415" s="202" t="s">
        <v>446</v>
      </c>
      <c r="E2415" s="198" t="s">
        <v>798</v>
      </c>
      <c r="F2415" s="198" t="s">
        <v>15</v>
      </c>
      <c r="G2415" s="205"/>
      <c r="H2415" s="209"/>
      <c r="I2415" s="216"/>
      <c r="J2415" s="131"/>
    </row>
    <row r="2416" spans="1:10">
      <c r="A2416" s="204"/>
      <c r="B2416" s="198"/>
      <c r="C2416" s="192"/>
      <c r="D2416" s="202"/>
      <c r="E2416" s="198"/>
      <c r="F2416" s="198"/>
      <c r="G2416" s="205"/>
      <c r="H2416" s="199"/>
      <c r="I2416" s="216"/>
      <c r="J2416" s="131"/>
    </row>
    <row r="2417" spans="1:10" ht="57" customHeight="1">
      <c r="A2417" s="277">
        <v>27.7</v>
      </c>
      <c r="B2417" s="204" t="s">
        <v>1621</v>
      </c>
      <c r="C2417" s="193"/>
      <c r="D2417" s="150" t="s">
        <v>1620</v>
      </c>
      <c r="E2417" s="204"/>
      <c r="F2417" s="204" t="s">
        <v>3</v>
      </c>
      <c r="G2417" s="207"/>
      <c r="H2417" s="210"/>
      <c r="I2417" s="215"/>
      <c r="J2417" s="131"/>
    </row>
    <row r="2418" spans="1:10">
      <c r="A2418" s="278"/>
      <c r="B2418" s="198"/>
      <c r="C2418" s="192" t="s">
        <v>787</v>
      </c>
      <c r="D2418" s="202" t="s">
        <v>35</v>
      </c>
      <c r="E2418" s="198" t="s">
        <v>798</v>
      </c>
      <c r="F2418" s="198" t="s">
        <v>14</v>
      </c>
      <c r="G2418" s="205"/>
      <c r="H2418" s="199"/>
      <c r="I2418" s="216"/>
      <c r="J2418" s="131"/>
    </row>
    <row r="2419" spans="1:10">
      <c r="A2419" s="278"/>
      <c r="B2419" s="198"/>
      <c r="C2419" s="192" t="s">
        <v>780</v>
      </c>
      <c r="D2419" s="202" t="s">
        <v>13</v>
      </c>
      <c r="E2419" s="198" t="s">
        <v>798</v>
      </c>
      <c r="F2419" s="198" t="s">
        <v>14</v>
      </c>
      <c r="G2419" s="205"/>
      <c r="H2419" s="199"/>
      <c r="I2419" s="216"/>
      <c r="J2419" s="131"/>
    </row>
    <row r="2420" spans="1:10">
      <c r="A2420" s="278"/>
      <c r="B2420" s="198"/>
      <c r="C2420" s="192" t="s">
        <v>786</v>
      </c>
      <c r="D2420" s="202" t="s">
        <v>45</v>
      </c>
      <c r="E2420" s="198" t="s">
        <v>798</v>
      </c>
      <c r="F2420" s="198" t="s">
        <v>14</v>
      </c>
      <c r="G2420" s="205"/>
      <c r="H2420" s="199"/>
      <c r="I2420" s="216"/>
      <c r="J2420" s="131"/>
    </row>
    <row r="2421" spans="1:10">
      <c r="A2421" s="278"/>
      <c r="B2421" s="198"/>
      <c r="C2421" s="192" t="s">
        <v>783</v>
      </c>
      <c r="D2421" s="202" t="s">
        <v>1669</v>
      </c>
      <c r="E2421" s="198" t="s">
        <v>797</v>
      </c>
      <c r="F2421" s="198" t="s">
        <v>1380</v>
      </c>
      <c r="G2421" s="205"/>
      <c r="H2421" s="199"/>
      <c r="I2421" s="216"/>
      <c r="J2421" s="131"/>
    </row>
    <row r="2422" spans="1:10">
      <c r="A2422" s="278"/>
      <c r="B2422" s="198"/>
      <c r="C2422" s="192" t="s">
        <v>803</v>
      </c>
      <c r="D2422" s="202" t="s">
        <v>896</v>
      </c>
      <c r="E2422" s="198" t="s">
        <v>798</v>
      </c>
      <c r="F2422" s="198" t="s">
        <v>248</v>
      </c>
      <c r="G2422" s="195"/>
      <c r="H2422" s="209"/>
      <c r="I2422" s="216"/>
      <c r="J2422" s="131"/>
    </row>
    <row r="2423" spans="1:10">
      <c r="A2423" s="278"/>
      <c r="B2423" s="198"/>
      <c r="C2423" s="192" t="s">
        <v>425</v>
      </c>
      <c r="D2423" s="202" t="s">
        <v>98</v>
      </c>
      <c r="E2423" s="198" t="s">
        <v>798</v>
      </c>
      <c r="F2423" s="198" t="s">
        <v>124</v>
      </c>
      <c r="G2423" s="205"/>
      <c r="H2423" s="199"/>
      <c r="I2423" s="216"/>
      <c r="J2423" s="131"/>
    </row>
    <row r="2424" spans="1:10">
      <c r="A2424" s="278"/>
      <c r="B2424" s="198"/>
      <c r="C2424" s="192" t="s">
        <v>426</v>
      </c>
      <c r="D2424" s="202" t="s">
        <v>99</v>
      </c>
      <c r="E2424" s="198" t="s">
        <v>798</v>
      </c>
      <c r="F2424" s="198" t="s">
        <v>124</v>
      </c>
      <c r="G2424" s="205"/>
      <c r="H2424" s="199"/>
      <c r="I2424" s="216"/>
      <c r="J2424" s="131"/>
    </row>
    <row r="2425" spans="1:10">
      <c r="A2425" s="278"/>
      <c r="B2425" s="198"/>
      <c r="C2425" s="192" t="s">
        <v>421</v>
      </c>
      <c r="D2425" s="202" t="s">
        <v>422</v>
      </c>
      <c r="E2425" s="198" t="s">
        <v>798</v>
      </c>
      <c r="F2425" s="198" t="s">
        <v>124</v>
      </c>
      <c r="G2425" s="205"/>
      <c r="H2425" s="199"/>
      <c r="I2425" s="216"/>
      <c r="J2425" s="131"/>
    </row>
    <row r="2426" spans="1:10">
      <c r="A2426" s="278"/>
      <c r="B2426" s="198"/>
      <c r="C2426" s="192" t="s">
        <v>631</v>
      </c>
      <c r="D2426" s="202" t="s">
        <v>634</v>
      </c>
      <c r="E2426" s="198" t="s">
        <v>798</v>
      </c>
      <c r="F2426" s="198" t="s">
        <v>4</v>
      </c>
      <c r="G2426" s="205"/>
      <c r="H2426" s="199"/>
      <c r="I2426" s="216"/>
      <c r="J2426" s="131"/>
    </row>
    <row r="2427" spans="1:10">
      <c r="A2427" s="278"/>
      <c r="B2427" s="198"/>
      <c r="C2427" s="192" t="s">
        <v>338</v>
      </c>
      <c r="D2427" s="202" t="s">
        <v>339</v>
      </c>
      <c r="E2427" s="198" t="s">
        <v>798</v>
      </c>
      <c r="F2427" s="198" t="s">
        <v>4</v>
      </c>
      <c r="G2427" s="205"/>
      <c r="H2427" s="199"/>
      <c r="I2427" s="216"/>
      <c r="J2427" s="131"/>
    </row>
    <row r="2428" spans="1:10">
      <c r="A2428" s="278"/>
      <c r="B2428" s="198"/>
      <c r="C2428" s="192" t="s">
        <v>346</v>
      </c>
      <c r="D2428" s="202" t="s">
        <v>46</v>
      </c>
      <c r="E2428" s="198" t="s">
        <v>798</v>
      </c>
      <c r="F2428" s="198" t="s">
        <v>4</v>
      </c>
      <c r="G2428" s="205"/>
      <c r="H2428" s="199"/>
      <c r="I2428" s="216"/>
      <c r="J2428" s="131"/>
    </row>
    <row r="2429" spans="1:10">
      <c r="A2429" s="278"/>
      <c r="B2429" s="198"/>
      <c r="C2429" s="192" t="s">
        <v>895</v>
      </c>
      <c r="D2429" s="202" t="s">
        <v>746</v>
      </c>
      <c r="E2429" s="198" t="s">
        <v>798</v>
      </c>
      <c r="F2429" s="198" t="s">
        <v>163</v>
      </c>
      <c r="G2429" s="205"/>
      <c r="H2429" s="199"/>
      <c r="I2429" s="216"/>
      <c r="J2429" s="131"/>
    </row>
    <row r="2430" spans="1:10">
      <c r="A2430" s="278"/>
      <c r="B2430" s="198"/>
      <c r="C2430" s="192" t="s">
        <v>894</v>
      </c>
      <c r="D2430" s="202" t="s">
        <v>745</v>
      </c>
      <c r="E2430" s="198" t="s">
        <v>798</v>
      </c>
      <c r="F2430" s="198" t="s">
        <v>4</v>
      </c>
      <c r="G2430" s="205"/>
      <c r="H2430" s="199"/>
      <c r="I2430" s="216"/>
      <c r="J2430" s="131"/>
    </row>
    <row r="2431" spans="1:10">
      <c r="A2431" s="278"/>
      <c r="B2431" s="198"/>
      <c r="C2431" s="192" t="s">
        <v>363</v>
      </c>
      <c r="D2431" s="202" t="s">
        <v>370</v>
      </c>
      <c r="E2431" s="198" t="s">
        <v>798</v>
      </c>
      <c r="F2431" s="198" t="s">
        <v>4</v>
      </c>
      <c r="G2431" s="205"/>
      <c r="H2431" s="199"/>
      <c r="I2431" s="216"/>
      <c r="J2431" s="131"/>
    </row>
    <row r="2432" spans="1:10">
      <c r="A2432" s="278"/>
      <c r="B2432" s="198"/>
      <c r="C2432" s="192" t="s">
        <v>458</v>
      </c>
      <c r="D2432" s="202" t="s">
        <v>128</v>
      </c>
      <c r="E2432" s="198" t="s">
        <v>798</v>
      </c>
      <c r="F2432" s="198" t="s">
        <v>8</v>
      </c>
      <c r="G2432" s="205"/>
      <c r="H2432" s="199"/>
      <c r="I2432" s="216"/>
      <c r="J2432" s="131"/>
    </row>
    <row r="2433" spans="1:10">
      <c r="A2433" s="278"/>
      <c r="B2433" s="198"/>
      <c r="C2433" s="192" t="s">
        <v>536</v>
      </c>
      <c r="D2433" s="202" t="s">
        <v>288</v>
      </c>
      <c r="E2433" s="198" t="s">
        <v>798</v>
      </c>
      <c r="F2433" s="198" t="s">
        <v>140</v>
      </c>
      <c r="G2433" s="205"/>
      <c r="H2433" s="199"/>
      <c r="I2433" s="216"/>
      <c r="J2433" s="131"/>
    </row>
    <row r="2434" spans="1:10">
      <c r="A2434" s="278"/>
      <c r="B2434" s="198"/>
      <c r="C2434" s="192" t="s">
        <v>535</v>
      </c>
      <c r="D2434" s="202" t="s">
        <v>1341</v>
      </c>
      <c r="E2434" s="198" t="s">
        <v>798</v>
      </c>
      <c r="F2434" s="198" t="s">
        <v>140</v>
      </c>
      <c r="G2434" s="205"/>
      <c r="H2434" s="199"/>
      <c r="I2434" s="216"/>
      <c r="J2434" s="131"/>
    </row>
    <row r="2435" spans="1:10">
      <c r="A2435" s="278"/>
      <c r="B2435" s="198"/>
      <c r="C2435" s="192" t="s">
        <v>410</v>
      </c>
      <c r="D2435" s="202" t="s">
        <v>36</v>
      </c>
      <c r="E2435" s="198" t="s">
        <v>798</v>
      </c>
      <c r="F2435" s="198" t="s">
        <v>7</v>
      </c>
      <c r="G2435" s="205"/>
      <c r="H2435" s="199"/>
      <c r="I2435" s="216"/>
      <c r="J2435" s="131"/>
    </row>
    <row r="2436" spans="1:10">
      <c r="A2436" s="278"/>
      <c r="B2436" s="198"/>
      <c r="C2436" s="192" t="s">
        <v>447</v>
      </c>
      <c r="D2436" s="202" t="s">
        <v>205</v>
      </c>
      <c r="E2436" s="198" t="s">
        <v>798</v>
      </c>
      <c r="F2436" s="198" t="s">
        <v>124</v>
      </c>
      <c r="G2436" s="205"/>
      <c r="H2436" s="199"/>
      <c r="I2436" s="216"/>
      <c r="J2436" s="131"/>
    </row>
    <row r="2437" spans="1:10" ht="24">
      <c r="A2437" s="278"/>
      <c r="B2437" s="198"/>
      <c r="C2437" s="192" t="s">
        <v>443</v>
      </c>
      <c r="D2437" s="202" t="s">
        <v>1373</v>
      </c>
      <c r="E2437" s="198" t="s">
        <v>797</v>
      </c>
      <c r="F2437" s="198" t="s">
        <v>444</v>
      </c>
      <c r="G2437" s="205"/>
      <c r="H2437" s="199"/>
      <c r="I2437" s="216"/>
      <c r="J2437" s="131"/>
    </row>
    <row r="2438" spans="1:10">
      <c r="A2438" s="279"/>
      <c r="B2438" s="198"/>
      <c r="C2438" s="192" t="s">
        <v>445</v>
      </c>
      <c r="D2438" s="202" t="s">
        <v>446</v>
      </c>
      <c r="E2438" s="198" t="s">
        <v>798</v>
      </c>
      <c r="F2438" s="198" t="s">
        <v>15</v>
      </c>
      <c r="G2438" s="205"/>
      <c r="H2438" s="209"/>
      <c r="I2438" s="216"/>
      <c r="J2438" s="131"/>
    </row>
    <row r="2439" spans="1:10">
      <c r="A2439" s="204"/>
      <c r="B2439" s="198"/>
      <c r="C2439" s="192"/>
      <c r="D2439" s="202"/>
      <c r="E2439" s="198"/>
      <c r="F2439" s="198"/>
      <c r="G2439" s="205"/>
      <c r="H2439" s="199"/>
      <c r="I2439" s="216"/>
      <c r="J2439" s="131"/>
    </row>
    <row r="2440" spans="1:10" ht="78" customHeight="1">
      <c r="A2440" s="277">
        <v>27.8</v>
      </c>
      <c r="B2440" s="204" t="s">
        <v>1622</v>
      </c>
      <c r="C2440" s="192"/>
      <c r="D2440" s="150" t="s">
        <v>1624</v>
      </c>
      <c r="E2440" s="198"/>
      <c r="F2440" s="198" t="s">
        <v>4</v>
      </c>
      <c r="G2440" s="205"/>
      <c r="H2440" s="199"/>
      <c r="I2440" s="215"/>
      <c r="J2440" s="131"/>
    </row>
    <row r="2441" spans="1:10">
      <c r="A2441" s="278"/>
      <c r="B2441" s="198"/>
      <c r="C2441" s="192" t="s">
        <v>787</v>
      </c>
      <c r="D2441" s="202" t="s">
        <v>35</v>
      </c>
      <c r="E2441" s="198" t="s">
        <v>798</v>
      </c>
      <c r="F2441" s="198" t="s">
        <v>14</v>
      </c>
      <c r="G2441" s="205"/>
      <c r="H2441" s="199"/>
      <c r="I2441" s="216"/>
      <c r="J2441" s="131"/>
    </row>
    <row r="2442" spans="1:10">
      <c r="A2442" s="278"/>
      <c r="B2442" s="198"/>
      <c r="C2442" s="192" t="s">
        <v>780</v>
      </c>
      <c r="D2442" s="202" t="s">
        <v>13</v>
      </c>
      <c r="E2442" s="198" t="s">
        <v>798</v>
      </c>
      <c r="F2442" s="198" t="s">
        <v>14</v>
      </c>
      <c r="G2442" s="205"/>
      <c r="H2442" s="199"/>
      <c r="I2442" s="216"/>
      <c r="J2442" s="131"/>
    </row>
    <row r="2443" spans="1:10">
      <c r="A2443" s="278"/>
      <c r="B2443" s="198"/>
      <c r="C2443" s="192" t="s">
        <v>786</v>
      </c>
      <c r="D2443" s="202" t="s">
        <v>45</v>
      </c>
      <c r="E2443" s="198" t="s">
        <v>798</v>
      </c>
      <c r="F2443" s="198" t="s">
        <v>14</v>
      </c>
      <c r="G2443" s="205"/>
      <c r="H2443" s="199"/>
      <c r="I2443" s="216"/>
      <c r="J2443" s="131"/>
    </row>
    <row r="2444" spans="1:10">
      <c r="A2444" s="278"/>
      <c r="B2444" s="198"/>
      <c r="C2444" s="192" t="s">
        <v>783</v>
      </c>
      <c r="D2444" s="202" t="s">
        <v>1669</v>
      </c>
      <c r="E2444" s="198" t="s">
        <v>797</v>
      </c>
      <c r="F2444" s="198" t="s">
        <v>1380</v>
      </c>
      <c r="G2444" s="205"/>
      <c r="H2444" s="199"/>
      <c r="I2444" s="216"/>
      <c r="J2444" s="131"/>
    </row>
    <row r="2445" spans="1:10">
      <c r="A2445" s="278"/>
      <c r="B2445" s="198"/>
      <c r="C2445" s="192" t="s">
        <v>803</v>
      </c>
      <c r="D2445" s="202" t="s">
        <v>896</v>
      </c>
      <c r="E2445" s="198" t="s">
        <v>798</v>
      </c>
      <c r="F2445" s="198" t="s">
        <v>248</v>
      </c>
      <c r="G2445" s="195"/>
      <c r="H2445" s="209"/>
      <c r="I2445" s="216"/>
      <c r="J2445" s="131"/>
    </row>
    <row r="2446" spans="1:10">
      <c r="A2446" s="278"/>
      <c r="B2446" s="198"/>
      <c r="C2446" s="192" t="s">
        <v>425</v>
      </c>
      <c r="D2446" s="202" t="s">
        <v>98</v>
      </c>
      <c r="E2446" s="198" t="s">
        <v>798</v>
      </c>
      <c r="F2446" s="198" t="s">
        <v>124</v>
      </c>
      <c r="G2446" s="205"/>
      <c r="H2446" s="199"/>
      <c r="I2446" s="216"/>
      <c r="J2446" s="131"/>
    </row>
    <row r="2447" spans="1:10">
      <c r="A2447" s="278"/>
      <c r="B2447" s="198"/>
      <c r="C2447" s="192" t="s">
        <v>426</v>
      </c>
      <c r="D2447" s="202" t="s">
        <v>99</v>
      </c>
      <c r="E2447" s="198" t="s">
        <v>798</v>
      </c>
      <c r="F2447" s="198" t="s">
        <v>124</v>
      </c>
      <c r="G2447" s="205"/>
      <c r="H2447" s="199"/>
      <c r="I2447" s="216"/>
      <c r="J2447" s="131"/>
    </row>
    <row r="2448" spans="1:10">
      <c r="A2448" s="278"/>
      <c r="B2448" s="198"/>
      <c r="C2448" s="192" t="s">
        <v>421</v>
      </c>
      <c r="D2448" s="202" t="s">
        <v>422</v>
      </c>
      <c r="E2448" s="198" t="s">
        <v>798</v>
      </c>
      <c r="F2448" s="198" t="s">
        <v>124</v>
      </c>
      <c r="G2448" s="205"/>
      <c r="H2448" s="199"/>
      <c r="I2448" s="216"/>
      <c r="J2448" s="131"/>
    </row>
    <row r="2449" spans="1:10">
      <c r="A2449" s="278"/>
      <c r="B2449" s="198"/>
      <c r="C2449" s="192" t="s">
        <v>631</v>
      </c>
      <c r="D2449" s="202" t="s">
        <v>634</v>
      </c>
      <c r="E2449" s="198" t="s">
        <v>798</v>
      </c>
      <c r="F2449" s="198" t="s">
        <v>4</v>
      </c>
      <c r="G2449" s="205"/>
      <c r="H2449" s="199"/>
      <c r="I2449" s="216"/>
      <c r="J2449" s="131"/>
    </row>
    <row r="2450" spans="1:10">
      <c r="A2450" s="278"/>
      <c r="B2450" s="198"/>
      <c r="C2450" s="192" t="s">
        <v>338</v>
      </c>
      <c r="D2450" s="202" t="s">
        <v>339</v>
      </c>
      <c r="E2450" s="198" t="s">
        <v>798</v>
      </c>
      <c r="F2450" s="198" t="s">
        <v>4</v>
      </c>
      <c r="G2450" s="205"/>
      <c r="H2450" s="199"/>
      <c r="I2450" s="216"/>
      <c r="J2450" s="131"/>
    </row>
    <row r="2451" spans="1:10">
      <c r="A2451" s="278"/>
      <c r="B2451" s="198"/>
      <c r="C2451" s="192" t="s">
        <v>346</v>
      </c>
      <c r="D2451" s="202" t="s">
        <v>46</v>
      </c>
      <c r="E2451" s="198" t="s">
        <v>798</v>
      </c>
      <c r="F2451" s="198" t="s">
        <v>4</v>
      </c>
      <c r="G2451" s="205"/>
      <c r="H2451" s="199"/>
      <c r="I2451" s="216"/>
      <c r="J2451" s="131"/>
    </row>
    <row r="2452" spans="1:10">
      <c r="A2452" s="278"/>
      <c r="B2452" s="198"/>
      <c r="C2452" s="192" t="s">
        <v>895</v>
      </c>
      <c r="D2452" s="202" t="s">
        <v>746</v>
      </c>
      <c r="E2452" s="198" t="s">
        <v>798</v>
      </c>
      <c r="F2452" s="198" t="s">
        <v>163</v>
      </c>
      <c r="G2452" s="205"/>
      <c r="H2452" s="199"/>
      <c r="I2452" s="216"/>
      <c r="J2452" s="131"/>
    </row>
    <row r="2453" spans="1:10">
      <c r="A2453" s="278"/>
      <c r="B2453" s="198"/>
      <c r="C2453" s="192" t="s">
        <v>894</v>
      </c>
      <c r="D2453" s="202" t="s">
        <v>745</v>
      </c>
      <c r="E2453" s="198" t="s">
        <v>798</v>
      </c>
      <c r="F2453" s="198" t="s">
        <v>4</v>
      </c>
      <c r="G2453" s="205"/>
      <c r="H2453" s="199"/>
      <c r="I2453" s="216"/>
      <c r="J2453" s="131"/>
    </row>
    <row r="2454" spans="1:10">
      <c r="A2454" s="278"/>
      <c r="B2454" s="198"/>
      <c r="C2454" s="192" t="s">
        <v>363</v>
      </c>
      <c r="D2454" s="202" t="s">
        <v>370</v>
      </c>
      <c r="E2454" s="198" t="s">
        <v>798</v>
      </c>
      <c r="F2454" s="198" t="s">
        <v>4</v>
      </c>
      <c r="G2454" s="205"/>
      <c r="H2454" s="199"/>
      <c r="I2454" s="216"/>
      <c r="J2454" s="131"/>
    </row>
    <row r="2455" spans="1:10">
      <c r="A2455" s="278"/>
      <c r="B2455" s="198"/>
      <c r="C2455" s="192" t="s">
        <v>458</v>
      </c>
      <c r="D2455" s="202" t="s">
        <v>128</v>
      </c>
      <c r="E2455" s="198" t="s">
        <v>798</v>
      </c>
      <c r="F2455" s="198" t="s">
        <v>8</v>
      </c>
      <c r="G2455" s="205"/>
      <c r="H2455" s="199"/>
      <c r="I2455" s="216"/>
      <c r="J2455" s="131"/>
    </row>
    <row r="2456" spans="1:10">
      <c r="A2456" s="278"/>
      <c r="B2456" s="198"/>
      <c r="C2456" s="192" t="s">
        <v>536</v>
      </c>
      <c r="D2456" s="202" t="s">
        <v>288</v>
      </c>
      <c r="E2456" s="198" t="s">
        <v>798</v>
      </c>
      <c r="F2456" s="198" t="s">
        <v>140</v>
      </c>
      <c r="G2456" s="205"/>
      <c r="H2456" s="199"/>
      <c r="I2456" s="216"/>
      <c r="J2456" s="131"/>
    </row>
    <row r="2457" spans="1:10">
      <c r="A2457" s="278"/>
      <c r="B2457" s="198"/>
      <c r="C2457" s="192" t="s">
        <v>535</v>
      </c>
      <c r="D2457" s="202" t="s">
        <v>1341</v>
      </c>
      <c r="E2457" s="198" t="s">
        <v>798</v>
      </c>
      <c r="F2457" s="198" t="s">
        <v>140</v>
      </c>
      <c r="G2457" s="205"/>
      <c r="H2457" s="199"/>
      <c r="I2457" s="216"/>
      <c r="J2457" s="131"/>
    </row>
    <row r="2458" spans="1:10">
      <c r="A2458" s="278"/>
      <c r="B2458" s="198"/>
      <c r="C2458" s="192" t="s">
        <v>410</v>
      </c>
      <c r="D2458" s="202" t="s">
        <v>36</v>
      </c>
      <c r="E2458" s="198" t="s">
        <v>798</v>
      </c>
      <c r="F2458" s="198" t="s">
        <v>7</v>
      </c>
      <c r="G2458" s="205"/>
      <c r="H2458" s="199"/>
      <c r="I2458" s="216"/>
      <c r="J2458" s="131"/>
    </row>
    <row r="2459" spans="1:10">
      <c r="A2459" s="278"/>
      <c r="B2459" s="198"/>
      <c r="C2459" s="192" t="s">
        <v>447</v>
      </c>
      <c r="D2459" s="202" t="s">
        <v>205</v>
      </c>
      <c r="E2459" s="198" t="s">
        <v>798</v>
      </c>
      <c r="F2459" s="198" t="s">
        <v>124</v>
      </c>
      <c r="G2459" s="205"/>
      <c r="H2459" s="199"/>
      <c r="I2459" s="216"/>
      <c r="J2459" s="131"/>
    </row>
    <row r="2460" spans="1:10" ht="24">
      <c r="A2460" s="278"/>
      <c r="B2460" s="198"/>
      <c r="C2460" s="192" t="s">
        <v>443</v>
      </c>
      <c r="D2460" s="202" t="s">
        <v>1373</v>
      </c>
      <c r="E2460" s="198" t="s">
        <v>797</v>
      </c>
      <c r="F2460" s="198" t="s">
        <v>444</v>
      </c>
      <c r="G2460" s="205"/>
      <c r="H2460" s="199"/>
      <c r="I2460" s="216"/>
      <c r="J2460" s="131"/>
    </row>
    <row r="2461" spans="1:10">
      <c r="A2461" s="279"/>
      <c r="B2461" s="198"/>
      <c r="C2461" s="192" t="s">
        <v>445</v>
      </c>
      <c r="D2461" s="202" t="s">
        <v>446</v>
      </c>
      <c r="E2461" s="198" t="s">
        <v>798</v>
      </c>
      <c r="F2461" s="198" t="s">
        <v>15</v>
      </c>
      <c r="G2461" s="205"/>
      <c r="H2461" s="209"/>
      <c r="I2461" s="216"/>
      <c r="J2461" s="131"/>
    </row>
    <row r="2462" spans="1:10">
      <c r="A2462" s="204"/>
      <c r="B2462" s="198"/>
      <c r="C2462" s="192"/>
      <c r="D2462" s="202"/>
      <c r="E2462" s="198"/>
      <c r="F2462" s="198"/>
      <c r="G2462" s="205"/>
      <c r="H2462" s="199"/>
      <c r="I2462" s="216"/>
      <c r="J2462" s="131"/>
    </row>
    <row r="2463" spans="1:10">
      <c r="A2463" s="277">
        <v>27.9</v>
      </c>
      <c r="B2463" s="204" t="s">
        <v>1623</v>
      </c>
      <c r="C2463" s="193"/>
      <c r="D2463" s="150" t="s">
        <v>1625</v>
      </c>
      <c r="E2463" s="204"/>
      <c r="F2463" s="204" t="s">
        <v>4</v>
      </c>
      <c r="G2463" s="207"/>
      <c r="H2463" s="210"/>
      <c r="I2463" s="215"/>
      <c r="J2463" s="131"/>
    </row>
    <row r="2464" spans="1:10">
      <c r="A2464" s="278"/>
      <c r="B2464" s="198"/>
      <c r="C2464" s="192" t="s">
        <v>787</v>
      </c>
      <c r="D2464" s="202" t="s">
        <v>35</v>
      </c>
      <c r="E2464" s="198" t="s">
        <v>798</v>
      </c>
      <c r="F2464" s="198" t="s">
        <v>14</v>
      </c>
      <c r="G2464" s="205"/>
      <c r="H2464" s="199"/>
      <c r="I2464" s="216"/>
      <c r="J2464" s="131"/>
    </row>
    <row r="2465" spans="1:10">
      <c r="A2465" s="278"/>
      <c r="B2465" s="198"/>
      <c r="C2465" s="192" t="s">
        <v>803</v>
      </c>
      <c r="D2465" s="202" t="s">
        <v>896</v>
      </c>
      <c r="E2465" s="198" t="s">
        <v>798</v>
      </c>
      <c r="F2465" s="198" t="s">
        <v>248</v>
      </c>
      <c r="G2465" s="195"/>
      <c r="H2465" s="209"/>
      <c r="I2465" s="216"/>
      <c r="J2465" s="131"/>
    </row>
    <row r="2466" spans="1:10">
      <c r="A2466" s="278"/>
      <c r="B2466" s="198"/>
      <c r="C2466" s="192" t="s">
        <v>1598</v>
      </c>
      <c r="D2466" s="202" t="s">
        <v>1626</v>
      </c>
      <c r="E2466" s="198" t="s">
        <v>797</v>
      </c>
      <c r="F2466" s="198" t="s">
        <v>4</v>
      </c>
      <c r="G2466" s="205"/>
      <c r="H2466" s="199"/>
      <c r="I2466" s="216"/>
      <c r="J2466" s="131"/>
    </row>
    <row r="2467" spans="1:10">
      <c r="A2467" s="278"/>
      <c r="B2467" s="198"/>
      <c r="C2467" s="192" t="s">
        <v>340</v>
      </c>
      <c r="D2467" s="202" t="s">
        <v>92</v>
      </c>
      <c r="E2467" s="198" t="s">
        <v>798</v>
      </c>
      <c r="F2467" s="198" t="s">
        <v>4</v>
      </c>
      <c r="G2467" s="205"/>
      <c r="H2467" s="199"/>
      <c r="I2467" s="216"/>
      <c r="J2467" s="131"/>
    </row>
    <row r="2468" spans="1:10">
      <c r="A2468" s="278"/>
      <c r="B2468" s="198"/>
      <c r="C2468" s="192" t="s">
        <v>536</v>
      </c>
      <c r="D2468" s="202" t="s">
        <v>288</v>
      </c>
      <c r="E2468" s="198" t="s">
        <v>798</v>
      </c>
      <c r="F2468" s="198" t="s">
        <v>140</v>
      </c>
      <c r="G2468" s="205"/>
      <c r="H2468" s="199"/>
      <c r="I2468" s="216"/>
      <c r="J2468" s="131"/>
    </row>
    <row r="2469" spans="1:10">
      <c r="A2469" s="278"/>
      <c r="B2469" s="198"/>
      <c r="C2469" s="192" t="s">
        <v>410</v>
      </c>
      <c r="D2469" s="202" t="s">
        <v>36</v>
      </c>
      <c r="E2469" s="198" t="s">
        <v>798</v>
      </c>
      <c r="F2469" s="198" t="s">
        <v>7</v>
      </c>
      <c r="G2469" s="205"/>
      <c r="H2469" s="199"/>
      <c r="I2469" s="216"/>
      <c r="J2469" s="131"/>
    </row>
    <row r="2470" spans="1:10">
      <c r="A2470" s="278"/>
      <c r="B2470" s="198"/>
      <c r="C2470" s="192" t="s">
        <v>318</v>
      </c>
      <c r="D2470" s="202" t="s">
        <v>187</v>
      </c>
      <c r="E2470" s="198" t="s">
        <v>798</v>
      </c>
      <c r="F2470" s="198" t="s">
        <v>4</v>
      </c>
      <c r="G2470" s="205"/>
      <c r="H2470" s="199"/>
      <c r="I2470" s="216"/>
      <c r="J2470" s="131"/>
    </row>
    <row r="2471" spans="1:10">
      <c r="A2471" s="279"/>
      <c r="B2471" s="198"/>
      <c r="C2471" s="192" t="s">
        <v>445</v>
      </c>
      <c r="D2471" s="202" t="s">
        <v>446</v>
      </c>
      <c r="E2471" s="198" t="s">
        <v>798</v>
      </c>
      <c r="F2471" s="198" t="s">
        <v>15</v>
      </c>
      <c r="G2471" s="205"/>
      <c r="H2471" s="209"/>
      <c r="I2471" s="216"/>
      <c r="J2471" s="131"/>
    </row>
    <row r="2472" spans="1:10">
      <c r="A2472" s="204"/>
      <c r="B2472" s="198"/>
      <c r="C2472" s="192"/>
      <c r="D2472" s="202"/>
      <c r="E2472" s="198"/>
      <c r="F2472" s="198"/>
      <c r="G2472" s="205"/>
      <c r="H2472" s="199"/>
      <c r="I2472" s="216"/>
      <c r="J2472" s="131"/>
    </row>
    <row r="2473" spans="1:10">
      <c r="A2473" s="280">
        <v>27.1</v>
      </c>
      <c r="B2473" s="204" t="s">
        <v>1665</v>
      </c>
      <c r="C2473" s="192"/>
      <c r="D2473" s="150" t="s">
        <v>1627</v>
      </c>
      <c r="E2473" s="198"/>
      <c r="F2473" s="198" t="s">
        <v>4</v>
      </c>
      <c r="G2473" s="205"/>
      <c r="H2473" s="199"/>
      <c r="I2473" s="215"/>
      <c r="J2473" s="131"/>
    </row>
    <row r="2474" spans="1:10">
      <c r="A2474" s="283"/>
      <c r="B2474" s="198"/>
      <c r="C2474" s="192" t="s">
        <v>787</v>
      </c>
      <c r="D2474" s="202" t="s">
        <v>35</v>
      </c>
      <c r="E2474" s="198" t="s">
        <v>798</v>
      </c>
      <c r="F2474" s="198" t="s">
        <v>14</v>
      </c>
      <c r="G2474" s="205"/>
      <c r="H2474" s="199"/>
      <c r="I2474" s="216"/>
      <c r="J2474" s="131"/>
    </row>
    <row r="2475" spans="1:10">
      <c r="A2475" s="283"/>
      <c r="B2475" s="198"/>
      <c r="C2475" s="192" t="s">
        <v>803</v>
      </c>
      <c r="D2475" s="202" t="s">
        <v>896</v>
      </c>
      <c r="E2475" s="198" t="s">
        <v>798</v>
      </c>
      <c r="F2475" s="198" t="s">
        <v>248</v>
      </c>
      <c r="G2475" s="195"/>
      <c r="H2475" s="209"/>
      <c r="I2475" s="216"/>
      <c r="J2475" s="131"/>
    </row>
    <row r="2476" spans="1:10">
      <c r="A2476" s="283"/>
      <c r="B2476" s="198"/>
      <c r="C2476" s="192" t="s">
        <v>1599</v>
      </c>
      <c r="D2476" s="202" t="s">
        <v>1628</v>
      </c>
      <c r="E2476" s="198" t="s">
        <v>797</v>
      </c>
      <c r="F2476" s="198" t="s">
        <v>4</v>
      </c>
      <c r="G2476" s="205"/>
      <c r="H2476" s="199"/>
      <c r="I2476" s="216"/>
      <c r="J2476" s="131"/>
    </row>
    <row r="2477" spans="1:10">
      <c r="A2477" s="283"/>
      <c r="B2477" s="198"/>
      <c r="C2477" s="192" t="s">
        <v>340</v>
      </c>
      <c r="D2477" s="202" t="s">
        <v>92</v>
      </c>
      <c r="E2477" s="198" t="s">
        <v>798</v>
      </c>
      <c r="F2477" s="198" t="s">
        <v>4</v>
      </c>
      <c r="G2477" s="205"/>
      <c r="H2477" s="199"/>
      <c r="I2477" s="216"/>
      <c r="J2477" s="131"/>
    </row>
    <row r="2478" spans="1:10">
      <c r="A2478" s="283"/>
      <c r="B2478" s="198"/>
      <c r="C2478" s="192" t="s">
        <v>536</v>
      </c>
      <c r="D2478" s="202" t="s">
        <v>288</v>
      </c>
      <c r="E2478" s="198" t="s">
        <v>798</v>
      </c>
      <c r="F2478" s="198" t="s">
        <v>140</v>
      </c>
      <c r="G2478" s="205"/>
      <c r="H2478" s="199"/>
      <c r="I2478" s="216"/>
      <c r="J2478" s="131"/>
    </row>
    <row r="2479" spans="1:10">
      <c r="A2479" s="283"/>
      <c r="B2479" s="198"/>
      <c r="C2479" s="192" t="s">
        <v>410</v>
      </c>
      <c r="D2479" s="202" t="s">
        <v>36</v>
      </c>
      <c r="E2479" s="198" t="s">
        <v>798</v>
      </c>
      <c r="F2479" s="198" t="s">
        <v>7</v>
      </c>
      <c r="G2479" s="205"/>
      <c r="H2479" s="199"/>
      <c r="I2479" s="216"/>
      <c r="J2479" s="131"/>
    </row>
    <row r="2480" spans="1:10">
      <c r="A2480" s="283"/>
      <c r="B2480" s="198"/>
      <c r="C2480" s="192" t="s">
        <v>318</v>
      </c>
      <c r="D2480" s="202" t="s">
        <v>187</v>
      </c>
      <c r="E2480" s="198" t="s">
        <v>798</v>
      </c>
      <c r="F2480" s="198" t="s">
        <v>4</v>
      </c>
      <c r="G2480" s="205"/>
      <c r="H2480" s="199"/>
      <c r="I2480" s="216"/>
      <c r="J2480" s="131"/>
    </row>
    <row r="2481" spans="1:10">
      <c r="A2481" s="281"/>
      <c r="B2481" s="198"/>
      <c r="C2481" s="192" t="s">
        <v>445</v>
      </c>
      <c r="D2481" s="202" t="s">
        <v>446</v>
      </c>
      <c r="E2481" s="198" t="s">
        <v>798</v>
      </c>
      <c r="F2481" s="198" t="s">
        <v>15</v>
      </c>
      <c r="G2481" s="205"/>
      <c r="H2481" s="209"/>
      <c r="I2481" s="216"/>
      <c r="J2481" s="131"/>
    </row>
    <row r="2482" spans="1:10">
      <c r="A2482" s="204"/>
      <c r="B2482" s="198"/>
      <c r="C2482" s="192"/>
      <c r="D2482" s="202"/>
      <c r="E2482" s="198"/>
      <c r="F2482" s="198"/>
      <c r="G2482" s="205"/>
      <c r="H2482" s="199"/>
      <c r="I2482" s="216"/>
      <c r="J2482" s="131"/>
    </row>
    <row r="2483" spans="1:10" s="140" customFormat="1">
      <c r="A2483" s="277">
        <v>27.11</v>
      </c>
      <c r="B2483" s="204" t="s">
        <v>1666</v>
      </c>
      <c r="C2483" s="193"/>
      <c r="D2483" s="150" t="s">
        <v>1629</v>
      </c>
      <c r="E2483" s="204"/>
      <c r="F2483" s="204" t="s">
        <v>4</v>
      </c>
      <c r="G2483" s="207"/>
      <c r="H2483" s="210"/>
      <c r="I2483" s="215"/>
    </row>
    <row r="2484" spans="1:10">
      <c r="A2484" s="278"/>
      <c r="B2484" s="198"/>
      <c r="C2484" s="192" t="s">
        <v>787</v>
      </c>
      <c r="D2484" s="202" t="s">
        <v>35</v>
      </c>
      <c r="E2484" s="198" t="s">
        <v>798</v>
      </c>
      <c r="F2484" s="198" t="s">
        <v>14</v>
      </c>
      <c r="G2484" s="205"/>
      <c r="H2484" s="199"/>
      <c r="I2484" s="216"/>
      <c r="J2484" s="131"/>
    </row>
    <row r="2485" spans="1:10">
      <c r="A2485" s="278"/>
      <c r="B2485" s="198"/>
      <c r="C2485" s="192" t="s">
        <v>803</v>
      </c>
      <c r="D2485" s="202" t="s">
        <v>896</v>
      </c>
      <c r="E2485" s="198" t="s">
        <v>798</v>
      </c>
      <c r="F2485" s="198" t="s">
        <v>248</v>
      </c>
      <c r="G2485" s="195"/>
      <c r="H2485" s="209"/>
      <c r="I2485" s="216"/>
      <c r="J2485" s="131"/>
    </row>
    <row r="2486" spans="1:10">
      <c r="A2486" s="278"/>
      <c r="B2486" s="198"/>
      <c r="C2486" s="192" t="s">
        <v>1600</v>
      </c>
      <c r="D2486" s="202" t="s">
        <v>1630</v>
      </c>
      <c r="E2486" s="198" t="s">
        <v>797</v>
      </c>
      <c r="F2486" s="198" t="s">
        <v>4</v>
      </c>
      <c r="G2486" s="205"/>
      <c r="H2486" s="199"/>
      <c r="I2486" s="216"/>
      <c r="J2486" s="131"/>
    </row>
    <row r="2487" spans="1:10">
      <c r="A2487" s="278"/>
      <c r="B2487" s="198"/>
      <c r="C2487" s="192" t="s">
        <v>340</v>
      </c>
      <c r="D2487" s="202" t="s">
        <v>92</v>
      </c>
      <c r="E2487" s="198" t="s">
        <v>798</v>
      </c>
      <c r="F2487" s="198" t="s">
        <v>4</v>
      </c>
      <c r="G2487" s="205"/>
      <c r="H2487" s="199"/>
      <c r="I2487" s="216"/>
      <c r="J2487" s="131"/>
    </row>
    <row r="2488" spans="1:10">
      <c r="A2488" s="278"/>
      <c r="B2488" s="198"/>
      <c r="C2488" s="192" t="s">
        <v>536</v>
      </c>
      <c r="D2488" s="202" t="s">
        <v>288</v>
      </c>
      <c r="E2488" s="198" t="s">
        <v>798</v>
      </c>
      <c r="F2488" s="198" t="s">
        <v>140</v>
      </c>
      <c r="G2488" s="205"/>
      <c r="H2488" s="199"/>
      <c r="I2488" s="216"/>
      <c r="J2488" s="131"/>
    </row>
    <row r="2489" spans="1:10">
      <c r="A2489" s="278"/>
      <c r="B2489" s="198"/>
      <c r="C2489" s="192" t="s">
        <v>410</v>
      </c>
      <c r="D2489" s="202" t="s">
        <v>36</v>
      </c>
      <c r="E2489" s="198" t="s">
        <v>798</v>
      </c>
      <c r="F2489" s="198" t="s">
        <v>7</v>
      </c>
      <c r="G2489" s="205"/>
      <c r="H2489" s="199"/>
      <c r="I2489" s="216"/>
      <c r="J2489" s="131"/>
    </row>
    <row r="2490" spans="1:10">
      <c r="A2490" s="278"/>
      <c r="B2490" s="198"/>
      <c r="C2490" s="192" t="s">
        <v>318</v>
      </c>
      <c r="D2490" s="202" t="s">
        <v>187</v>
      </c>
      <c r="E2490" s="198" t="s">
        <v>798</v>
      </c>
      <c r="F2490" s="198" t="s">
        <v>4</v>
      </c>
      <c r="G2490" s="205"/>
      <c r="H2490" s="199"/>
      <c r="I2490" s="216"/>
      <c r="J2490" s="131"/>
    </row>
    <row r="2491" spans="1:10">
      <c r="A2491" s="279"/>
      <c r="B2491" s="198"/>
      <c r="C2491" s="192" t="s">
        <v>445</v>
      </c>
      <c r="D2491" s="202" t="s">
        <v>446</v>
      </c>
      <c r="E2491" s="198" t="s">
        <v>798</v>
      </c>
      <c r="F2491" s="198" t="s">
        <v>15</v>
      </c>
      <c r="G2491" s="205"/>
      <c r="H2491" s="209"/>
      <c r="I2491" s="216"/>
      <c r="J2491" s="131"/>
    </row>
    <row r="2492" spans="1:10">
      <c r="A2492" s="204"/>
      <c r="B2492" s="198"/>
      <c r="C2492" s="192"/>
      <c r="D2492" s="202"/>
      <c r="E2492" s="198"/>
      <c r="F2492" s="198"/>
      <c r="G2492" s="205"/>
      <c r="H2492" s="199"/>
      <c r="I2492" s="216"/>
    </row>
    <row r="2493" spans="1:10" s="140" customFormat="1" ht="57" customHeight="1">
      <c r="A2493" s="282">
        <v>27.12</v>
      </c>
      <c r="B2493" s="204" t="s">
        <v>1705</v>
      </c>
      <c r="C2493" s="193"/>
      <c r="D2493" s="150" t="s">
        <v>1704</v>
      </c>
      <c r="E2493" s="204"/>
      <c r="F2493" s="204" t="s">
        <v>831</v>
      </c>
      <c r="G2493" s="207"/>
      <c r="H2493" s="210"/>
      <c r="I2493" s="215"/>
      <c r="J2493" s="149"/>
    </row>
    <row r="2494" spans="1:10" ht="18" customHeight="1">
      <c r="A2494" s="282"/>
      <c r="B2494" s="198"/>
      <c r="C2494" s="192" t="s">
        <v>787</v>
      </c>
      <c r="D2494" s="202" t="s">
        <v>35</v>
      </c>
      <c r="E2494" s="198" t="s">
        <v>798</v>
      </c>
      <c r="F2494" s="198" t="s">
        <v>14</v>
      </c>
      <c r="G2494" s="205"/>
      <c r="H2494" s="199"/>
      <c r="I2494" s="216"/>
    </row>
    <row r="2495" spans="1:10" ht="18" customHeight="1">
      <c r="A2495" s="282"/>
      <c r="B2495" s="198"/>
      <c r="C2495" s="192" t="s">
        <v>783</v>
      </c>
      <c r="D2495" s="202" t="s">
        <v>1669</v>
      </c>
      <c r="E2495" s="198" t="s">
        <v>797</v>
      </c>
      <c r="F2495" s="198" t="s">
        <v>1380</v>
      </c>
      <c r="G2495" s="205"/>
      <c r="H2495" s="199"/>
      <c r="I2495" s="216"/>
    </row>
    <row r="2496" spans="1:10" ht="18" customHeight="1">
      <c r="A2496" s="282"/>
      <c r="B2496" s="198"/>
      <c r="C2496" s="192" t="s">
        <v>803</v>
      </c>
      <c r="D2496" s="202" t="s">
        <v>896</v>
      </c>
      <c r="E2496" s="198" t="s">
        <v>798</v>
      </c>
      <c r="F2496" s="198" t="s">
        <v>248</v>
      </c>
      <c r="G2496" s="195"/>
      <c r="H2496" s="199"/>
      <c r="I2496" s="216"/>
    </row>
    <row r="2497" spans="1:10" ht="18" customHeight="1">
      <c r="A2497" s="282"/>
      <c r="B2497" s="198"/>
      <c r="C2497" s="192" t="s">
        <v>360</v>
      </c>
      <c r="D2497" s="202" t="s">
        <v>96</v>
      </c>
      <c r="E2497" s="198" t="s">
        <v>798</v>
      </c>
      <c r="F2497" s="198" t="s">
        <v>4</v>
      </c>
      <c r="G2497" s="205"/>
      <c r="H2497" s="199"/>
      <c r="I2497" s="216"/>
    </row>
    <row r="2498" spans="1:10" ht="18" customHeight="1">
      <c r="A2498" s="282"/>
      <c r="B2498" s="198"/>
      <c r="C2498" s="192" t="s">
        <v>1397</v>
      </c>
      <c r="D2498" s="202" t="s">
        <v>1605</v>
      </c>
      <c r="E2498" s="198" t="s">
        <v>798</v>
      </c>
      <c r="F2498" s="198" t="s">
        <v>3</v>
      </c>
      <c r="G2498" s="205"/>
      <c r="H2498" s="199"/>
      <c r="I2498" s="216"/>
    </row>
    <row r="2499" spans="1:10" ht="18" customHeight="1">
      <c r="A2499" s="282"/>
      <c r="B2499" s="198"/>
      <c r="C2499" s="192" t="s">
        <v>1336</v>
      </c>
      <c r="D2499" s="202" t="s">
        <v>1400</v>
      </c>
      <c r="E2499" s="198" t="s">
        <v>797</v>
      </c>
      <c r="F2499" s="198" t="s">
        <v>3</v>
      </c>
      <c r="G2499" s="205"/>
      <c r="H2499" s="199"/>
      <c r="I2499" s="216"/>
    </row>
    <row r="2500" spans="1:10" ht="18" customHeight="1">
      <c r="A2500" s="282"/>
      <c r="B2500" s="198"/>
      <c r="C2500" s="192" t="s">
        <v>445</v>
      </c>
      <c r="D2500" s="202" t="s">
        <v>446</v>
      </c>
      <c r="E2500" s="198" t="s">
        <v>798</v>
      </c>
      <c r="F2500" s="198" t="s">
        <v>15</v>
      </c>
      <c r="G2500" s="205"/>
      <c r="H2500" s="209"/>
      <c r="I2500" s="216"/>
    </row>
    <row r="2501" spans="1:10" ht="18" customHeight="1">
      <c r="A2501" s="204"/>
      <c r="B2501" s="204"/>
      <c r="C2501" s="192"/>
      <c r="D2501" s="202"/>
      <c r="E2501" s="198"/>
      <c r="F2501" s="198"/>
      <c r="G2501" s="205"/>
      <c r="H2501" s="209"/>
      <c r="I2501" s="216"/>
      <c r="J2501" s="131"/>
    </row>
    <row r="2502" spans="1:10" s="140" customFormat="1" ht="105" customHeight="1">
      <c r="A2502" s="277">
        <v>27.13</v>
      </c>
      <c r="B2502" s="204" t="s">
        <v>1707</v>
      </c>
      <c r="C2502" s="193" t="s">
        <v>1398</v>
      </c>
      <c r="D2502" s="150" t="s">
        <v>1706</v>
      </c>
      <c r="E2502" s="204"/>
      <c r="F2502" s="204" t="s">
        <v>831</v>
      </c>
      <c r="G2502" s="207"/>
      <c r="H2502" s="210"/>
      <c r="I2502" s="215"/>
      <c r="J2502" s="149"/>
    </row>
    <row r="2503" spans="1:10">
      <c r="A2503" s="278"/>
      <c r="B2503" s="198"/>
      <c r="C2503" s="192" t="s">
        <v>787</v>
      </c>
      <c r="D2503" s="202" t="s">
        <v>35</v>
      </c>
      <c r="E2503" s="198" t="s">
        <v>798</v>
      </c>
      <c r="F2503" s="198" t="s">
        <v>14</v>
      </c>
      <c r="G2503" s="205"/>
      <c r="H2503" s="199"/>
      <c r="I2503" s="216"/>
    </row>
    <row r="2504" spans="1:10">
      <c r="A2504" s="278"/>
      <c r="B2504" s="198"/>
      <c r="C2504" s="192" t="s">
        <v>783</v>
      </c>
      <c r="D2504" s="202" t="s">
        <v>1669</v>
      </c>
      <c r="E2504" s="198" t="s">
        <v>797</v>
      </c>
      <c r="F2504" s="198" t="s">
        <v>1380</v>
      </c>
      <c r="G2504" s="205"/>
      <c r="H2504" s="199"/>
      <c r="I2504" s="216"/>
    </row>
    <row r="2505" spans="1:10">
      <c r="A2505" s="278"/>
      <c r="B2505" s="198"/>
      <c r="C2505" s="192" t="s">
        <v>803</v>
      </c>
      <c r="D2505" s="202" t="s">
        <v>896</v>
      </c>
      <c r="E2505" s="198" t="s">
        <v>798</v>
      </c>
      <c r="F2505" s="198" t="s">
        <v>248</v>
      </c>
      <c r="G2505" s="195"/>
      <c r="H2505" s="209"/>
      <c r="I2505" s="216"/>
    </row>
    <row r="2506" spans="1:10">
      <c r="A2506" s="278"/>
      <c r="B2506" s="198"/>
      <c r="C2506" s="192" t="s">
        <v>360</v>
      </c>
      <c r="D2506" s="202" t="s">
        <v>96</v>
      </c>
      <c r="E2506" s="198" t="s">
        <v>798</v>
      </c>
      <c r="F2506" s="198" t="s">
        <v>4</v>
      </c>
      <c r="G2506" s="205"/>
      <c r="H2506" s="199"/>
      <c r="I2506" s="216"/>
    </row>
    <row r="2507" spans="1:10">
      <c r="A2507" s="278"/>
      <c r="B2507" s="198"/>
      <c r="C2507" s="192" t="s">
        <v>1397</v>
      </c>
      <c r="D2507" s="202" t="s">
        <v>1605</v>
      </c>
      <c r="E2507" s="198" t="s">
        <v>798</v>
      </c>
      <c r="F2507" s="198" t="s">
        <v>3</v>
      </c>
      <c r="G2507" s="205"/>
      <c r="H2507" s="199"/>
      <c r="I2507" s="216"/>
    </row>
    <row r="2508" spans="1:10" ht="24">
      <c r="A2508" s="278"/>
      <c r="B2508" s="198"/>
      <c r="C2508" s="192" t="s">
        <v>1708</v>
      </c>
      <c r="D2508" s="202" t="s">
        <v>1709</v>
      </c>
      <c r="E2508" s="198" t="s">
        <v>797</v>
      </c>
      <c r="F2508" s="198" t="s">
        <v>3</v>
      </c>
      <c r="G2508" s="205"/>
      <c r="H2508" s="199"/>
      <c r="I2508" s="216"/>
    </row>
    <row r="2509" spans="1:10">
      <c r="A2509" s="279"/>
      <c r="B2509" s="198"/>
      <c r="C2509" s="192" t="s">
        <v>445</v>
      </c>
      <c r="D2509" s="202" t="s">
        <v>446</v>
      </c>
      <c r="E2509" s="198" t="s">
        <v>798</v>
      </c>
      <c r="F2509" s="198" t="s">
        <v>15</v>
      </c>
      <c r="G2509" s="205"/>
      <c r="H2509" s="209"/>
      <c r="I2509" s="216"/>
    </row>
    <row r="2510" spans="1:10">
      <c r="A2510" s="204"/>
      <c r="B2510" s="204"/>
      <c r="C2510" s="192"/>
      <c r="D2510" s="202"/>
      <c r="E2510" s="198"/>
      <c r="F2510" s="198"/>
      <c r="G2510" s="205"/>
      <c r="H2510" s="209"/>
      <c r="I2510" s="216"/>
      <c r="J2510" s="131"/>
    </row>
    <row r="2511" spans="1:10" ht="68.25" customHeight="1">
      <c r="A2511" s="282">
        <v>27.14</v>
      </c>
      <c r="B2511" s="204" t="s">
        <v>1713</v>
      </c>
      <c r="C2511" s="192"/>
      <c r="D2511" s="150" t="s">
        <v>1710</v>
      </c>
      <c r="E2511" s="204"/>
      <c r="F2511" s="204" t="s">
        <v>831</v>
      </c>
      <c r="G2511" s="205"/>
      <c r="H2511" s="199"/>
      <c r="I2511" s="215"/>
      <c r="J2511" s="149"/>
    </row>
    <row r="2512" spans="1:10">
      <c r="A2512" s="282"/>
      <c r="B2512" s="198"/>
      <c r="C2512" s="192" t="s">
        <v>787</v>
      </c>
      <c r="D2512" s="202" t="s">
        <v>35</v>
      </c>
      <c r="E2512" s="198" t="s">
        <v>798</v>
      </c>
      <c r="F2512" s="198" t="s">
        <v>14</v>
      </c>
      <c r="G2512" s="205"/>
      <c r="H2512" s="199"/>
      <c r="I2512" s="216"/>
    </row>
    <row r="2513" spans="1:10">
      <c r="A2513" s="282"/>
      <c r="B2513" s="198"/>
      <c r="C2513" s="192" t="s">
        <v>783</v>
      </c>
      <c r="D2513" s="202" t="s">
        <v>1669</v>
      </c>
      <c r="E2513" s="198" t="s">
        <v>797</v>
      </c>
      <c r="F2513" s="198" t="s">
        <v>1380</v>
      </c>
      <c r="G2513" s="205"/>
      <c r="H2513" s="199"/>
      <c r="I2513" s="216"/>
    </row>
    <row r="2514" spans="1:10">
      <c r="A2514" s="282"/>
      <c r="B2514" s="198"/>
      <c r="C2514" s="192" t="s">
        <v>803</v>
      </c>
      <c r="D2514" s="202" t="s">
        <v>896</v>
      </c>
      <c r="E2514" s="198" t="s">
        <v>798</v>
      </c>
      <c r="F2514" s="198" t="s">
        <v>248</v>
      </c>
      <c r="G2514" s="195"/>
      <c r="H2514" s="209"/>
      <c r="I2514" s="216"/>
    </row>
    <row r="2515" spans="1:10">
      <c r="A2515" s="282"/>
      <c r="B2515" s="198"/>
      <c r="C2515" s="192" t="s">
        <v>360</v>
      </c>
      <c r="D2515" s="202" t="s">
        <v>96</v>
      </c>
      <c r="E2515" s="198" t="s">
        <v>798</v>
      </c>
      <c r="F2515" s="198" t="s">
        <v>4</v>
      </c>
      <c r="G2515" s="205"/>
      <c r="H2515" s="199"/>
      <c r="I2515" s="216"/>
    </row>
    <row r="2516" spans="1:10">
      <c r="A2516" s="282"/>
      <c r="B2516" s="198"/>
      <c r="C2516" s="192" t="s">
        <v>1403</v>
      </c>
      <c r="D2516" s="202" t="s">
        <v>1402</v>
      </c>
      <c r="E2516" s="198" t="s">
        <v>798</v>
      </c>
      <c r="F2516" s="198" t="s">
        <v>3</v>
      </c>
      <c r="G2516" s="205"/>
      <c r="H2516" s="199"/>
      <c r="I2516" s="216"/>
    </row>
    <row r="2517" spans="1:10" ht="45.75" customHeight="1">
      <c r="A2517" s="282"/>
      <c r="B2517" s="198"/>
      <c r="C2517" s="192" t="s">
        <v>1338</v>
      </c>
      <c r="D2517" s="202" t="s">
        <v>1404</v>
      </c>
      <c r="E2517" s="198" t="s">
        <v>797</v>
      </c>
      <c r="F2517" s="198" t="s">
        <v>3</v>
      </c>
      <c r="G2517" s="205"/>
      <c r="H2517" s="199"/>
      <c r="I2517" s="216"/>
    </row>
    <row r="2518" spans="1:10">
      <c r="A2518" s="282"/>
      <c r="B2518" s="198"/>
      <c r="C2518" s="192" t="s">
        <v>445</v>
      </c>
      <c r="D2518" s="202" t="s">
        <v>446</v>
      </c>
      <c r="E2518" s="198" t="s">
        <v>798</v>
      </c>
      <c r="F2518" s="198" t="s">
        <v>15</v>
      </c>
      <c r="G2518" s="205"/>
      <c r="H2518" s="209"/>
      <c r="I2518" s="216"/>
    </row>
    <row r="2519" spans="1:10">
      <c r="A2519" s="204"/>
      <c r="B2519" s="198"/>
      <c r="C2519" s="192"/>
      <c r="D2519" s="202"/>
      <c r="E2519" s="198"/>
      <c r="F2519" s="198"/>
      <c r="G2519" s="205"/>
      <c r="H2519" s="209"/>
      <c r="I2519" s="216"/>
    </row>
    <row r="2520" spans="1:10" ht="84.75" customHeight="1">
      <c r="A2520" s="282">
        <v>27.15</v>
      </c>
      <c r="B2520" s="204" t="s">
        <v>1714</v>
      </c>
      <c r="C2520" s="192"/>
      <c r="D2520" s="150" t="s">
        <v>1711</v>
      </c>
      <c r="E2520" s="204"/>
      <c r="F2520" s="204" t="s">
        <v>831</v>
      </c>
      <c r="G2520" s="205"/>
      <c r="H2520" s="199"/>
      <c r="I2520" s="215"/>
      <c r="J2520" s="149"/>
    </row>
    <row r="2521" spans="1:10">
      <c r="A2521" s="282"/>
      <c r="B2521" s="198"/>
      <c r="C2521" s="192" t="s">
        <v>787</v>
      </c>
      <c r="D2521" s="202" t="s">
        <v>35</v>
      </c>
      <c r="E2521" s="198" t="s">
        <v>798</v>
      </c>
      <c r="F2521" s="198" t="s">
        <v>14</v>
      </c>
      <c r="G2521" s="205"/>
      <c r="H2521" s="199"/>
      <c r="I2521" s="216"/>
      <c r="J2521" s="131"/>
    </row>
    <row r="2522" spans="1:10">
      <c r="A2522" s="282"/>
      <c r="B2522" s="198"/>
      <c r="C2522" s="192" t="s">
        <v>783</v>
      </c>
      <c r="D2522" s="202" t="s">
        <v>1669</v>
      </c>
      <c r="E2522" s="198" t="s">
        <v>797</v>
      </c>
      <c r="F2522" s="198" t="s">
        <v>1380</v>
      </c>
      <c r="G2522" s="205"/>
      <c r="H2522" s="199"/>
      <c r="I2522" s="216"/>
      <c r="J2522" s="131"/>
    </row>
    <row r="2523" spans="1:10">
      <c r="A2523" s="282"/>
      <c r="B2523" s="198"/>
      <c r="C2523" s="192" t="s">
        <v>803</v>
      </c>
      <c r="D2523" s="202" t="s">
        <v>896</v>
      </c>
      <c r="E2523" s="198" t="s">
        <v>798</v>
      </c>
      <c r="F2523" s="198" t="s">
        <v>248</v>
      </c>
      <c r="G2523" s="195"/>
      <c r="H2523" s="209"/>
      <c r="I2523" s="216"/>
      <c r="J2523" s="131"/>
    </row>
    <row r="2524" spans="1:10">
      <c r="A2524" s="282"/>
      <c r="B2524" s="198"/>
      <c r="C2524" s="192" t="s">
        <v>360</v>
      </c>
      <c r="D2524" s="202" t="s">
        <v>96</v>
      </c>
      <c r="E2524" s="198" t="s">
        <v>798</v>
      </c>
      <c r="F2524" s="198" t="s">
        <v>4</v>
      </c>
      <c r="G2524" s="205"/>
      <c r="H2524" s="199"/>
      <c r="I2524" s="216"/>
      <c r="J2524" s="131"/>
    </row>
    <row r="2525" spans="1:10">
      <c r="A2525" s="282"/>
      <c r="B2525" s="198"/>
      <c r="C2525" s="192" t="s">
        <v>553</v>
      </c>
      <c r="D2525" s="202" t="s">
        <v>44</v>
      </c>
      <c r="E2525" s="198" t="s">
        <v>798</v>
      </c>
      <c r="F2525" s="198" t="s">
        <v>3</v>
      </c>
      <c r="G2525" s="205"/>
      <c r="H2525" s="199"/>
      <c r="I2525" s="216"/>
      <c r="J2525" s="131"/>
    </row>
    <row r="2526" spans="1:10">
      <c r="A2526" s="282"/>
      <c r="B2526" s="198"/>
      <c r="C2526" s="192" t="s">
        <v>318</v>
      </c>
      <c r="D2526" s="202" t="s">
        <v>187</v>
      </c>
      <c r="E2526" s="198" t="s">
        <v>798</v>
      </c>
      <c r="F2526" s="198" t="s">
        <v>4</v>
      </c>
      <c r="G2526" s="205"/>
      <c r="H2526" s="199"/>
      <c r="I2526" s="216"/>
      <c r="J2526" s="131"/>
    </row>
    <row r="2527" spans="1:10">
      <c r="A2527" s="282"/>
      <c r="B2527" s="198"/>
      <c r="C2527" s="192" t="s">
        <v>541</v>
      </c>
      <c r="D2527" s="202" t="s">
        <v>542</v>
      </c>
      <c r="E2527" s="198" t="s">
        <v>798</v>
      </c>
      <c r="F2527" s="198" t="s">
        <v>4</v>
      </c>
      <c r="G2527" s="205"/>
      <c r="H2527" s="199"/>
      <c r="I2527" s="216"/>
      <c r="J2527" s="131"/>
    </row>
    <row r="2528" spans="1:10" ht="59.25" customHeight="1">
      <c r="A2528" s="282"/>
      <c r="B2528" s="198"/>
      <c r="C2528" s="192" t="s">
        <v>1339</v>
      </c>
      <c r="D2528" s="202" t="s">
        <v>1399</v>
      </c>
      <c r="E2528" s="198" t="s">
        <v>797</v>
      </c>
      <c r="F2528" s="198" t="s">
        <v>8</v>
      </c>
      <c r="G2528" s="205"/>
      <c r="H2528" s="199"/>
      <c r="I2528" s="216"/>
      <c r="J2528" s="131"/>
    </row>
    <row r="2529" spans="1:10">
      <c r="A2529" s="282"/>
      <c r="B2529" s="198"/>
      <c r="C2529" s="192" t="s">
        <v>445</v>
      </c>
      <c r="D2529" s="202" t="s">
        <v>446</v>
      </c>
      <c r="E2529" s="198" t="s">
        <v>798</v>
      </c>
      <c r="F2529" s="198" t="s">
        <v>15</v>
      </c>
      <c r="G2529" s="205"/>
      <c r="H2529" s="209"/>
      <c r="I2529" s="216"/>
      <c r="J2529" s="131"/>
    </row>
    <row r="2530" spans="1:10">
      <c r="A2530" s="204"/>
      <c r="B2530" s="204"/>
      <c r="C2530" s="192"/>
      <c r="D2530" s="202"/>
      <c r="E2530" s="198"/>
      <c r="F2530" s="198"/>
      <c r="G2530" s="205"/>
      <c r="H2530" s="209"/>
      <c r="I2530" s="216"/>
      <c r="J2530" s="131"/>
    </row>
    <row r="2531" spans="1:10" ht="36">
      <c r="A2531" s="282">
        <v>27.16</v>
      </c>
      <c r="B2531" s="204" t="s">
        <v>1715</v>
      </c>
      <c r="C2531" s="192"/>
      <c r="D2531" s="150" t="s">
        <v>1712</v>
      </c>
      <c r="E2531" s="204"/>
      <c r="F2531" s="204" t="s">
        <v>831</v>
      </c>
      <c r="G2531" s="205"/>
      <c r="H2531" s="199"/>
      <c r="I2531" s="215"/>
      <c r="J2531" s="131"/>
    </row>
    <row r="2532" spans="1:10">
      <c r="A2532" s="282"/>
      <c r="B2532" s="198"/>
      <c r="C2532" s="192" t="s">
        <v>787</v>
      </c>
      <c r="D2532" s="202" t="s">
        <v>35</v>
      </c>
      <c r="E2532" s="198" t="s">
        <v>798</v>
      </c>
      <c r="F2532" s="198" t="s">
        <v>14</v>
      </c>
      <c r="G2532" s="205"/>
      <c r="H2532" s="199"/>
      <c r="I2532" s="216"/>
      <c r="J2532" s="131"/>
    </row>
    <row r="2533" spans="1:10" ht="32.25" customHeight="1">
      <c r="A2533" s="282"/>
      <c r="B2533" s="198"/>
      <c r="C2533" s="192" t="s">
        <v>783</v>
      </c>
      <c r="D2533" s="202" t="s">
        <v>1669</v>
      </c>
      <c r="E2533" s="198" t="s">
        <v>797</v>
      </c>
      <c r="F2533" s="198" t="s">
        <v>1380</v>
      </c>
      <c r="G2533" s="205"/>
      <c r="H2533" s="199"/>
      <c r="I2533" s="216"/>
      <c r="J2533" s="131"/>
    </row>
    <row r="2534" spans="1:10">
      <c r="A2534" s="282"/>
      <c r="B2534" s="198"/>
      <c r="C2534" s="192" t="s">
        <v>803</v>
      </c>
      <c r="D2534" s="202" t="s">
        <v>896</v>
      </c>
      <c r="E2534" s="198" t="s">
        <v>798</v>
      </c>
      <c r="F2534" s="198" t="s">
        <v>248</v>
      </c>
      <c r="G2534" s="195"/>
      <c r="H2534" s="209"/>
      <c r="I2534" s="216"/>
      <c r="J2534" s="131"/>
    </row>
    <row r="2535" spans="1:10">
      <c r="A2535" s="282"/>
      <c r="B2535" s="198"/>
      <c r="C2535" s="192" t="s">
        <v>360</v>
      </c>
      <c r="D2535" s="202" t="s">
        <v>96</v>
      </c>
      <c r="E2535" s="198" t="s">
        <v>798</v>
      </c>
      <c r="F2535" s="198" t="s">
        <v>4</v>
      </c>
      <c r="G2535" s="205"/>
      <c r="H2535" s="199"/>
      <c r="I2535" s="216"/>
      <c r="J2535" s="131"/>
    </row>
    <row r="2536" spans="1:10">
      <c r="A2536" s="282"/>
      <c r="B2536" s="198"/>
      <c r="C2536" s="203" t="s">
        <v>1603</v>
      </c>
      <c r="D2536" s="202" t="s">
        <v>1604</v>
      </c>
      <c r="E2536" s="198" t="s">
        <v>798</v>
      </c>
      <c r="F2536" s="198" t="s">
        <v>3</v>
      </c>
      <c r="G2536" s="205"/>
      <c r="H2536" s="199"/>
      <c r="I2536" s="216"/>
      <c r="J2536" s="131"/>
    </row>
    <row r="2537" spans="1:10">
      <c r="A2537" s="282"/>
      <c r="B2537" s="198"/>
      <c r="C2537" s="192" t="s">
        <v>318</v>
      </c>
      <c r="D2537" s="202" t="s">
        <v>187</v>
      </c>
      <c r="E2537" s="198" t="s">
        <v>798</v>
      </c>
      <c r="F2537" s="198" t="s">
        <v>4</v>
      </c>
      <c r="G2537" s="205"/>
      <c r="H2537" s="199"/>
      <c r="I2537" s="216"/>
      <c r="J2537" s="131"/>
    </row>
    <row r="2538" spans="1:10">
      <c r="A2538" s="282"/>
      <c r="B2538" s="198"/>
      <c r="C2538" s="192" t="s">
        <v>541</v>
      </c>
      <c r="D2538" s="202" t="s">
        <v>542</v>
      </c>
      <c r="E2538" s="198" t="s">
        <v>798</v>
      </c>
      <c r="F2538" s="198" t="s">
        <v>4</v>
      </c>
      <c r="G2538" s="205"/>
      <c r="H2538" s="199"/>
      <c r="I2538" s="216"/>
      <c r="J2538" s="131"/>
    </row>
    <row r="2539" spans="1:10" ht="48.75" customHeight="1">
      <c r="A2539" s="282"/>
      <c r="B2539" s="198"/>
      <c r="C2539" s="192" t="s">
        <v>1602</v>
      </c>
      <c r="D2539" s="202" t="s">
        <v>1601</v>
      </c>
      <c r="E2539" s="198" t="s">
        <v>797</v>
      </c>
      <c r="F2539" s="198" t="s">
        <v>3</v>
      </c>
      <c r="G2539" s="205"/>
      <c r="H2539" s="199"/>
      <c r="I2539" s="216"/>
      <c r="J2539" s="131"/>
    </row>
    <row r="2540" spans="1:10">
      <c r="A2540" s="282"/>
      <c r="B2540" s="198"/>
      <c r="C2540" s="192" t="s">
        <v>445</v>
      </c>
      <c r="D2540" s="202" t="s">
        <v>446</v>
      </c>
      <c r="E2540" s="198" t="s">
        <v>798</v>
      </c>
      <c r="F2540" s="198" t="s">
        <v>15</v>
      </c>
      <c r="G2540" s="205"/>
      <c r="H2540" s="199"/>
      <c r="I2540" s="216"/>
      <c r="J2540" s="131"/>
    </row>
    <row r="2541" spans="1:10">
      <c r="A2541" s="204"/>
      <c r="B2541" s="204"/>
      <c r="C2541" s="192"/>
      <c r="D2541" s="202"/>
      <c r="E2541" s="198"/>
      <c r="F2541" s="198"/>
      <c r="G2541" s="205"/>
      <c r="H2541" s="209"/>
      <c r="I2541" s="216"/>
      <c r="J2541" s="131"/>
    </row>
    <row r="2542" spans="1:10" ht="36">
      <c r="A2542" s="282">
        <v>27.17</v>
      </c>
      <c r="B2542" s="204" t="s">
        <v>1717</v>
      </c>
      <c r="C2542" s="192"/>
      <c r="D2542" s="150" t="s">
        <v>1716</v>
      </c>
      <c r="E2542" s="204"/>
      <c r="F2542" s="204" t="s">
        <v>831</v>
      </c>
      <c r="G2542" s="205"/>
      <c r="H2542" s="199"/>
      <c r="I2542" s="215"/>
      <c r="J2542" s="149"/>
    </row>
    <row r="2543" spans="1:10">
      <c r="A2543" s="282"/>
      <c r="B2543" s="198"/>
      <c r="C2543" s="192" t="s">
        <v>787</v>
      </c>
      <c r="D2543" s="202" t="s">
        <v>35</v>
      </c>
      <c r="E2543" s="198" t="s">
        <v>798</v>
      </c>
      <c r="F2543" s="198" t="s">
        <v>14</v>
      </c>
      <c r="G2543" s="205"/>
      <c r="H2543" s="199"/>
      <c r="I2543" s="216"/>
    </row>
    <row r="2544" spans="1:10">
      <c r="A2544" s="282"/>
      <c r="B2544" s="198"/>
      <c r="C2544" s="192" t="s">
        <v>783</v>
      </c>
      <c r="D2544" s="202" t="s">
        <v>1669</v>
      </c>
      <c r="E2544" s="198" t="s">
        <v>797</v>
      </c>
      <c r="F2544" s="198" t="s">
        <v>1380</v>
      </c>
      <c r="G2544" s="205"/>
      <c r="H2544" s="199"/>
      <c r="I2544" s="216"/>
    </row>
    <row r="2545" spans="1:10">
      <c r="A2545" s="282"/>
      <c r="B2545" s="198"/>
      <c r="C2545" s="192" t="s">
        <v>803</v>
      </c>
      <c r="D2545" s="202" t="s">
        <v>896</v>
      </c>
      <c r="E2545" s="198" t="s">
        <v>798</v>
      </c>
      <c r="F2545" s="198" t="s">
        <v>248</v>
      </c>
      <c r="G2545" s="195"/>
      <c r="H2545" s="209"/>
      <c r="I2545" s="216"/>
    </row>
    <row r="2546" spans="1:10">
      <c r="A2546" s="282"/>
      <c r="B2546" s="198"/>
      <c r="C2546" s="192" t="s">
        <v>360</v>
      </c>
      <c r="D2546" s="202" t="s">
        <v>96</v>
      </c>
      <c r="E2546" s="198" t="s">
        <v>798</v>
      </c>
      <c r="F2546" s="198" t="s">
        <v>4</v>
      </c>
      <c r="G2546" s="205"/>
      <c r="H2546" s="199"/>
      <c r="I2546" s="216"/>
    </row>
    <row r="2547" spans="1:10">
      <c r="A2547" s="282"/>
      <c r="B2547" s="198"/>
      <c r="C2547" s="192" t="s">
        <v>1403</v>
      </c>
      <c r="D2547" s="202" t="s">
        <v>1402</v>
      </c>
      <c r="E2547" s="198" t="s">
        <v>798</v>
      </c>
      <c r="F2547" s="198" t="s">
        <v>3</v>
      </c>
      <c r="G2547" s="205"/>
      <c r="H2547" s="199"/>
      <c r="I2547" s="216"/>
    </row>
    <row r="2548" spans="1:10" ht="39" customHeight="1">
      <c r="A2548" s="282"/>
      <c r="B2548" s="198"/>
      <c r="C2548" s="192" t="s">
        <v>1337</v>
      </c>
      <c r="D2548" s="202" t="s">
        <v>1401</v>
      </c>
      <c r="E2548" s="198" t="s">
        <v>797</v>
      </c>
      <c r="F2548" s="198" t="s">
        <v>3</v>
      </c>
      <c r="G2548" s="205"/>
      <c r="H2548" s="199"/>
      <c r="I2548" s="216"/>
    </row>
    <row r="2549" spans="1:10">
      <c r="A2549" s="282"/>
      <c r="B2549" s="198"/>
      <c r="C2549" s="192" t="s">
        <v>445</v>
      </c>
      <c r="D2549" s="202" t="s">
        <v>446</v>
      </c>
      <c r="E2549" s="198" t="s">
        <v>798</v>
      </c>
      <c r="F2549" s="198" t="s">
        <v>15</v>
      </c>
      <c r="G2549" s="205"/>
      <c r="H2549" s="209"/>
      <c r="I2549" s="216"/>
    </row>
    <row r="2550" spans="1:10">
      <c r="A2550" s="204"/>
      <c r="B2550" s="204"/>
      <c r="C2550" s="192"/>
      <c r="D2550" s="202"/>
      <c r="E2550" s="198"/>
      <c r="F2550" s="198"/>
      <c r="G2550" s="205"/>
      <c r="H2550" s="209"/>
      <c r="I2550" s="216"/>
      <c r="J2550" s="131"/>
    </row>
    <row r="2551" spans="1:10">
      <c r="A2551" s="204">
        <v>28</v>
      </c>
      <c r="B2551" s="204" t="s">
        <v>1158</v>
      </c>
      <c r="C2551" s="192"/>
      <c r="D2551" s="150" t="s">
        <v>1073</v>
      </c>
      <c r="E2551" s="198"/>
      <c r="F2551" s="198"/>
      <c r="G2551" s="205"/>
      <c r="H2551" s="199"/>
      <c r="I2551" s="216"/>
    </row>
    <row r="2552" spans="1:10">
      <c r="A2552" s="204"/>
      <c r="B2552" s="198"/>
      <c r="C2552" s="192"/>
      <c r="D2552" s="202"/>
      <c r="E2552" s="198"/>
      <c r="F2552" s="198"/>
      <c r="G2552" s="205"/>
      <c r="H2552" s="199"/>
      <c r="I2552" s="216"/>
    </row>
    <row r="2553" spans="1:10">
      <c r="A2553" s="277">
        <v>28.1</v>
      </c>
      <c r="B2553" s="204" t="s">
        <v>1213</v>
      </c>
      <c r="C2553" s="192"/>
      <c r="D2553" s="150" t="s">
        <v>1074</v>
      </c>
      <c r="E2553" s="204"/>
      <c r="F2553" s="204" t="s">
        <v>4</v>
      </c>
      <c r="G2553" s="205"/>
      <c r="H2553" s="199"/>
      <c r="I2553" s="215"/>
    </row>
    <row r="2554" spans="1:10">
      <c r="A2554" s="278"/>
      <c r="B2554" s="198"/>
      <c r="C2554" s="192" t="s">
        <v>787</v>
      </c>
      <c r="D2554" s="202" t="s">
        <v>35</v>
      </c>
      <c r="E2554" s="198" t="s">
        <v>798</v>
      </c>
      <c r="F2554" s="198" t="s">
        <v>14</v>
      </c>
      <c r="G2554" s="205"/>
      <c r="H2554" s="199"/>
      <c r="I2554" s="216"/>
    </row>
    <row r="2555" spans="1:10">
      <c r="A2555" s="278"/>
      <c r="B2555" s="198"/>
      <c r="C2555" s="192" t="s">
        <v>803</v>
      </c>
      <c r="D2555" s="202" t="s">
        <v>896</v>
      </c>
      <c r="E2555" s="198" t="s">
        <v>798</v>
      </c>
      <c r="F2555" s="198" t="s">
        <v>248</v>
      </c>
      <c r="G2555" s="195"/>
      <c r="H2555" s="209"/>
      <c r="I2555" s="216"/>
    </row>
    <row r="2556" spans="1:10">
      <c r="A2556" s="278"/>
      <c r="B2556" s="198"/>
      <c r="C2556" s="192" t="s">
        <v>556</v>
      </c>
      <c r="D2556" s="202" t="s">
        <v>557</v>
      </c>
      <c r="E2556" s="198" t="s">
        <v>797</v>
      </c>
      <c r="F2556" s="198" t="s">
        <v>4</v>
      </c>
      <c r="G2556" s="205"/>
      <c r="H2556" s="199"/>
      <c r="I2556" s="216"/>
    </row>
    <row r="2557" spans="1:10">
      <c r="A2557" s="279"/>
      <c r="B2557" s="198"/>
      <c r="C2557" s="192" t="s">
        <v>445</v>
      </c>
      <c r="D2557" s="202" t="s">
        <v>446</v>
      </c>
      <c r="E2557" s="198" t="s">
        <v>798</v>
      </c>
      <c r="F2557" s="198" t="s">
        <v>15</v>
      </c>
      <c r="G2557" s="205"/>
      <c r="H2557" s="209"/>
      <c r="I2557" s="216"/>
    </row>
    <row r="2558" spans="1:10">
      <c r="A2558" s="204"/>
      <c r="B2558" s="198"/>
      <c r="C2558" s="192"/>
      <c r="D2558" s="202"/>
      <c r="E2558" s="198"/>
      <c r="F2558" s="198"/>
      <c r="G2558" s="205"/>
      <c r="H2558" s="199"/>
      <c r="I2558" s="216"/>
    </row>
    <row r="2559" spans="1:10">
      <c r="A2559" s="277">
        <v>28.2</v>
      </c>
      <c r="B2559" s="204" t="s">
        <v>1214</v>
      </c>
      <c r="C2559" s="192"/>
      <c r="D2559" s="150" t="s">
        <v>1075</v>
      </c>
      <c r="E2559" s="204"/>
      <c r="F2559" s="204" t="s">
        <v>4</v>
      </c>
      <c r="G2559" s="205"/>
      <c r="H2559" s="199"/>
      <c r="I2559" s="215"/>
    </row>
    <row r="2560" spans="1:10">
      <c r="A2560" s="278"/>
      <c r="B2560" s="198"/>
      <c r="C2560" s="192" t="s">
        <v>787</v>
      </c>
      <c r="D2560" s="202" t="s">
        <v>35</v>
      </c>
      <c r="E2560" s="198" t="s">
        <v>798</v>
      </c>
      <c r="F2560" s="198" t="s">
        <v>14</v>
      </c>
      <c r="G2560" s="205"/>
      <c r="H2560" s="199"/>
      <c r="I2560" s="216"/>
    </row>
    <row r="2561" spans="1:10">
      <c r="A2561" s="278"/>
      <c r="B2561" s="198"/>
      <c r="C2561" s="192" t="s">
        <v>803</v>
      </c>
      <c r="D2561" s="202" t="s">
        <v>896</v>
      </c>
      <c r="E2561" s="198" t="s">
        <v>798</v>
      </c>
      <c r="F2561" s="198" t="s">
        <v>248</v>
      </c>
      <c r="G2561" s="195"/>
      <c r="H2561" s="209"/>
      <c r="I2561" s="216"/>
    </row>
    <row r="2562" spans="1:10">
      <c r="A2562" s="278"/>
      <c r="B2562" s="198"/>
      <c r="C2562" s="192" t="s">
        <v>558</v>
      </c>
      <c r="D2562" s="202" t="s">
        <v>559</v>
      </c>
      <c r="E2562" s="198" t="s">
        <v>797</v>
      </c>
      <c r="F2562" s="198" t="s">
        <v>4</v>
      </c>
      <c r="G2562" s="205"/>
      <c r="H2562" s="199"/>
      <c r="I2562" s="216"/>
    </row>
    <row r="2563" spans="1:10">
      <c r="A2563" s="279"/>
      <c r="B2563" s="198"/>
      <c r="C2563" s="192" t="s">
        <v>445</v>
      </c>
      <c r="D2563" s="202" t="s">
        <v>446</v>
      </c>
      <c r="E2563" s="198" t="s">
        <v>798</v>
      </c>
      <c r="F2563" s="198" t="s">
        <v>15</v>
      </c>
      <c r="G2563" s="205"/>
      <c r="H2563" s="209"/>
      <c r="I2563" s="216"/>
    </row>
    <row r="2564" spans="1:10">
      <c r="A2564" s="204"/>
      <c r="B2564" s="198"/>
      <c r="C2564" s="192"/>
      <c r="D2564" s="202"/>
      <c r="E2564" s="198"/>
      <c r="F2564" s="198"/>
      <c r="G2564" s="205"/>
      <c r="H2564" s="199"/>
      <c r="I2564" s="216"/>
    </row>
    <row r="2565" spans="1:10">
      <c r="A2565" s="277">
        <v>28.3</v>
      </c>
      <c r="B2565" s="204" t="s">
        <v>1215</v>
      </c>
      <c r="C2565" s="192"/>
      <c r="D2565" s="150" t="s">
        <v>1409</v>
      </c>
      <c r="E2565" s="204"/>
      <c r="F2565" s="204" t="s">
        <v>4</v>
      </c>
      <c r="G2565" s="205"/>
      <c r="H2565" s="199"/>
      <c r="I2565" s="215"/>
    </row>
    <row r="2566" spans="1:10">
      <c r="A2566" s="278"/>
      <c r="B2566" s="198"/>
      <c r="C2566" s="192" t="s">
        <v>787</v>
      </c>
      <c r="D2566" s="202" t="s">
        <v>35</v>
      </c>
      <c r="E2566" s="198" t="s">
        <v>798</v>
      </c>
      <c r="F2566" s="198" t="s">
        <v>14</v>
      </c>
      <c r="G2566" s="205"/>
      <c r="H2566" s="199"/>
      <c r="I2566" s="216"/>
    </row>
    <row r="2567" spans="1:10">
      <c r="A2567" s="278"/>
      <c r="B2567" s="198"/>
      <c r="C2567" s="192" t="s">
        <v>803</v>
      </c>
      <c r="D2567" s="202" t="s">
        <v>896</v>
      </c>
      <c r="E2567" s="198" t="s">
        <v>798</v>
      </c>
      <c r="F2567" s="198" t="s">
        <v>248</v>
      </c>
      <c r="G2567" s="195"/>
      <c r="H2567" s="209"/>
      <c r="I2567" s="216"/>
    </row>
    <row r="2568" spans="1:10">
      <c r="A2568" s="278"/>
      <c r="B2568" s="198"/>
      <c r="C2568" s="192" t="s">
        <v>560</v>
      </c>
      <c r="D2568" s="202" t="s">
        <v>561</v>
      </c>
      <c r="E2568" s="198" t="s">
        <v>798</v>
      </c>
      <c r="F2568" s="198" t="s">
        <v>4</v>
      </c>
      <c r="G2568" s="205"/>
      <c r="H2568" s="199"/>
      <c r="I2568" s="216"/>
    </row>
    <row r="2569" spans="1:10">
      <c r="A2569" s="278"/>
      <c r="B2569" s="198"/>
      <c r="C2569" s="192" t="s">
        <v>494</v>
      </c>
      <c r="D2569" s="202" t="s">
        <v>495</v>
      </c>
      <c r="E2569" s="198" t="s">
        <v>798</v>
      </c>
      <c r="F2569" s="198" t="s">
        <v>4</v>
      </c>
      <c r="G2569" s="205"/>
      <c r="H2569" s="199"/>
      <c r="I2569" s="216"/>
    </row>
    <row r="2570" spans="1:10">
      <c r="A2570" s="279"/>
      <c r="B2570" s="198"/>
      <c r="C2570" s="192" t="s">
        <v>445</v>
      </c>
      <c r="D2570" s="202" t="s">
        <v>446</v>
      </c>
      <c r="E2570" s="198" t="s">
        <v>798</v>
      </c>
      <c r="F2570" s="198" t="s">
        <v>15</v>
      </c>
      <c r="G2570" s="205"/>
      <c r="H2570" s="209"/>
      <c r="I2570" s="216"/>
    </row>
    <row r="2571" spans="1:10">
      <c r="A2571" s="204"/>
      <c r="B2571" s="198"/>
      <c r="C2571" s="192"/>
      <c r="D2571" s="202"/>
      <c r="E2571" s="198"/>
      <c r="F2571" s="198"/>
      <c r="G2571" s="205"/>
      <c r="H2571" s="199"/>
      <c r="I2571" s="216"/>
    </row>
    <row r="2572" spans="1:10">
      <c r="A2572" s="277">
        <v>28.4</v>
      </c>
      <c r="B2572" s="204" t="s">
        <v>1216</v>
      </c>
      <c r="C2572" s="192"/>
      <c r="D2572" s="150" t="s">
        <v>1076</v>
      </c>
      <c r="E2572" s="204"/>
      <c r="F2572" s="204" t="s">
        <v>4</v>
      </c>
      <c r="G2572" s="227"/>
      <c r="H2572" s="199"/>
      <c r="I2572" s="215"/>
    </row>
    <row r="2573" spans="1:10">
      <c r="A2573" s="278"/>
      <c r="B2573" s="198"/>
      <c r="C2573" s="192" t="s">
        <v>787</v>
      </c>
      <c r="D2573" s="202" t="s">
        <v>35</v>
      </c>
      <c r="E2573" s="198" t="s">
        <v>798</v>
      </c>
      <c r="F2573" s="198" t="s">
        <v>14</v>
      </c>
      <c r="G2573" s="205"/>
      <c r="H2573" s="199"/>
      <c r="I2573" s="216"/>
      <c r="J2573" s="143"/>
    </row>
    <row r="2574" spans="1:10">
      <c r="A2574" s="278"/>
      <c r="B2574" s="198"/>
      <c r="C2574" s="192" t="s">
        <v>803</v>
      </c>
      <c r="D2574" s="202" t="s">
        <v>896</v>
      </c>
      <c r="E2574" s="198" t="s">
        <v>798</v>
      </c>
      <c r="F2574" s="198" t="s">
        <v>248</v>
      </c>
      <c r="G2574" s="195"/>
      <c r="H2574" s="209"/>
      <c r="I2574" s="216"/>
    </row>
    <row r="2575" spans="1:10">
      <c r="A2575" s="278"/>
      <c r="B2575" s="198"/>
      <c r="C2575" s="192" t="s">
        <v>554</v>
      </c>
      <c r="D2575" s="202" t="s">
        <v>555</v>
      </c>
      <c r="E2575" s="198" t="s">
        <v>798</v>
      </c>
      <c r="F2575" s="198" t="s">
        <v>4</v>
      </c>
      <c r="G2575" s="205"/>
      <c r="H2575" s="199"/>
      <c r="I2575" s="216"/>
    </row>
    <row r="2576" spans="1:10">
      <c r="A2576" s="279"/>
      <c r="B2576" s="198"/>
      <c r="C2576" s="192" t="s">
        <v>445</v>
      </c>
      <c r="D2576" s="202" t="s">
        <v>446</v>
      </c>
      <c r="E2576" s="198" t="s">
        <v>798</v>
      </c>
      <c r="F2576" s="198" t="s">
        <v>15</v>
      </c>
      <c r="G2576" s="205"/>
      <c r="H2576" s="209"/>
      <c r="I2576" s="216"/>
    </row>
    <row r="2577" spans="1:10">
      <c r="A2577" s="204"/>
      <c r="B2577" s="198"/>
      <c r="C2577" s="192"/>
      <c r="D2577" s="202"/>
      <c r="E2577" s="198"/>
      <c r="F2577" s="198"/>
      <c r="G2577" s="205"/>
      <c r="H2577" s="199"/>
      <c r="I2577" s="216"/>
    </row>
    <row r="2578" spans="1:10" s="140" customFormat="1">
      <c r="A2578" s="204">
        <v>29</v>
      </c>
      <c r="B2578" s="204" t="s">
        <v>1206</v>
      </c>
      <c r="C2578" s="193"/>
      <c r="D2578" s="150" t="s">
        <v>122</v>
      </c>
      <c r="E2578" s="204"/>
      <c r="F2578" s="204"/>
      <c r="G2578" s="207"/>
      <c r="H2578" s="199"/>
      <c r="I2578" s="215"/>
      <c r="J2578" s="141"/>
    </row>
    <row r="2579" spans="1:10">
      <c r="A2579" s="204"/>
      <c r="B2579" s="204"/>
      <c r="C2579" s="192"/>
      <c r="D2579" s="202"/>
      <c r="E2579" s="198"/>
      <c r="F2579" s="198"/>
      <c r="G2579" s="205"/>
      <c r="H2579" s="199"/>
      <c r="I2579" s="216"/>
    </row>
    <row r="2580" spans="1:10" ht="38.25" customHeight="1">
      <c r="A2580" s="277">
        <v>29.1</v>
      </c>
      <c r="B2580" s="204" t="s">
        <v>1217</v>
      </c>
      <c r="C2580" s="192"/>
      <c r="D2580" s="150" t="s">
        <v>1077</v>
      </c>
      <c r="E2580" s="204"/>
      <c r="F2580" s="204" t="s">
        <v>3</v>
      </c>
      <c r="G2580" s="205"/>
      <c r="H2580" s="199"/>
      <c r="I2580" s="215"/>
    </row>
    <row r="2581" spans="1:10">
      <c r="A2581" s="278"/>
      <c r="B2581" s="198"/>
      <c r="C2581" s="192" t="s">
        <v>786</v>
      </c>
      <c r="D2581" s="202" t="s">
        <v>45</v>
      </c>
      <c r="E2581" s="198" t="s">
        <v>798</v>
      </c>
      <c r="F2581" s="198" t="s">
        <v>14</v>
      </c>
      <c r="G2581" s="205"/>
      <c r="H2581" s="199"/>
      <c r="I2581" s="216"/>
    </row>
    <row r="2582" spans="1:10">
      <c r="A2582" s="278"/>
      <c r="B2582" s="198"/>
      <c r="C2582" s="192" t="s">
        <v>803</v>
      </c>
      <c r="D2582" s="202" t="s">
        <v>896</v>
      </c>
      <c r="E2582" s="198" t="s">
        <v>798</v>
      </c>
      <c r="F2582" s="198" t="s">
        <v>248</v>
      </c>
      <c r="G2582" s="195"/>
      <c r="H2582" s="209"/>
      <c r="I2582" s="216"/>
    </row>
    <row r="2583" spans="1:10">
      <c r="A2583" s="278"/>
      <c r="B2583" s="198"/>
      <c r="C2583" s="192" t="s">
        <v>435</v>
      </c>
      <c r="D2583" s="202" t="s">
        <v>436</v>
      </c>
      <c r="E2583" s="198" t="s">
        <v>797</v>
      </c>
      <c r="F2583" s="198" t="s">
        <v>124</v>
      </c>
      <c r="G2583" s="205"/>
      <c r="H2583" s="199"/>
      <c r="I2583" s="216"/>
    </row>
    <row r="2584" spans="1:10">
      <c r="A2584" s="278"/>
      <c r="B2584" s="198"/>
      <c r="C2584" s="192" t="s">
        <v>346</v>
      </c>
      <c r="D2584" s="202" t="s">
        <v>46</v>
      </c>
      <c r="E2584" s="198" t="s">
        <v>798</v>
      </c>
      <c r="F2584" s="198" t="s">
        <v>4</v>
      </c>
      <c r="G2584" s="205"/>
      <c r="H2584" s="199"/>
      <c r="I2584" s="216"/>
    </row>
    <row r="2585" spans="1:10">
      <c r="A2585" s="278"/>
      <c r="B2585" s="198"/>
      <c r="C2585" s="192" t="s">
        <v>520</v>
      </c>
      <c r="D2585" s="202" t="s">
        <v>47</v>
      </c>
      <c r="E2585" s="198" t="s">
        <v>798</v>
      </c>
      <c r="F2585" s="198" t="s">
        <v>140</v>
      </c>
      <c r="G2585" s="205"/>
      <c r="H2585" s="199"/>
      <c r="I2585" s="216"/>
    </row>
    <row r="2586" spans="1:10">
      <c r="A2586" s="278"/>
      <c r="B2586" s="198"/>
      <c r="C2586" s="192" t="s">
        <v>445</v>
      </c>
      <c r="D2586" s="202" t="s">
        <v>446</v>
      </c>
      <c r="E2586" s="198" t="s">
        <v>798</v>
      </c>
      <c r="F2586" s="198" t="s">
        <v>15</v>
      </c>
      <c r="G2586" s="205"/>
      <c r="H2586" s="209"/>
      <c r="I2586" s="216"/>
    </row>
    <row r="2587" spans="1:10" s="140" customFormat="1">
      <c r="A2587" s="278"/>
      <c r="B2587" s="204"/>
      <c r="C2587" s="193"/>
      <c r="D2587" s="150" t="s">
        <v>1027</v>
      </c>
      <c r="E2587" s="198"/>
      <c r="F2587" s="204" t="s">
        <v>3</v>
      </c>
      <c r="G2587" s="207"/>
      <c r="H2587" s="199"/>
      <c r="I2587" s="215"/>
      <c r="J2587" s="141"/>
    </row>
    <row r="2588" spans="1:10">
      <c r="A2588" s="278"/>
      <c r="B2588" s="198"/>
      <c r="C2588" s="192" t="s">
        <v>781</v>
      </c>
      <c r="D2588" s="202" t="s">
        <v>93</v>
      </c>
      <c r="E2588" s="198" t="s">
        <v>798</v>
      </c>
      <c r="F2588" s="198" t="s">
        <v>14</v>
      </c>
      <c r="G2588" s="205"/>
      <c r="H2588" s="199"/>
      <c r="I2588" s="216"/>
    </row>
    <row r="2589" spans="1:10">
      <c r="A2589" s="278"/>
      <c r="B2589" s="198"/>
      <c r="C2589" s="192" t="s">
        <v>803</v>
      </c>
      <c r="D2589" s="202" t="s">
        <v>896</v>
      </c>
      <c r="E2589" s="198" t="s">
        <v>798</v>
      </c>
      <c r="F2589" s="198" t="s">
        <v>248</v>
      </c>
      <c r="G2589" s="195"/>
      <c r="H2589" s="209"/>
      <c r="I2589" s="216"/>
    </row>
    <row r="2590" spans="1:10">
      <c r="A2590" s="278"/>
      <c r="B2590" s="198"/>
      <c r="C2590" s="192" t="s">
        <v>346</v>
      </c>
      <c r="D2590" s="202" t="s">
        <v>46</v>
      </c>
      <c r="E2590" s="198" t="s">
        <v>798</v>
      </c>
      <c r="F2590" s="198" t="s">
        <v>4</v>
      </c>
      <c r="G2590" s="205"/>
      <c r="H2590" s="199"/>
      <c r="I2590" s="216"/>
    </row>
    <row r="2591" spans="1:10">
      <c r="A2591" s="278"/>
      <c r="B2591" s="198"/>
      <c r="C2591" s="192" t="s">
        <v>447</v>
      </c>
      <c r="D2591" s="202" t="s">
        <v>205</v>
      </c>
      <c r="E2591" s="198" t="s">
        <v>798</v>
      </c>
      <c r="F2591" s="198" t="s">
        <v>124</v>
      </c>
      <c r="G2591" s="205"/>
      <c r="H2591" s="199"/>
      <c r="I2591" s="216"/>
    </row>
    <row r="2592" spans="1:10" ht="24">
      <c r="A2592" s="279"/>
      <c r="B2592" s="198"/>
      <c r="C2592" s="192" t="s">
        <v>443</v>
      </c>
      <c r="D2592" s="202" t="s">
        <v>1373</v>
      </c>
      <c r="E2592" s="198" t="s">
        <v>797</v>
      </c>
      <c r="F2592" s="198" t="s">
        <v>444</v>
      </c>
      <c r="G2592" s="205"/>
      <c r="H2592" s="199"/>
      <c r="I2592" s="216"/>
    </row>
    <row r="2593" spans="1:10">
      <c r="A2593" s="204"/>
      <c r="B2593" s="198"/>
      <c r="C2593" s="192"/>
      <c r="D2593" s="202"/>
      <c r="E2593" s="198"/>
      <c r="F2593" s="198"/>
      <c r="G2593" s="205"/>
      <c r="H2593" s="199"/>
      <c r="I2593" s="216"/>
    </row>
    <row r="2594" spans="1:10" ht="24">
      <c r="A2594" s="277">
        <v>29.2</v>
      </c>
      <c r="B2594" s="204" t="s">
        <v>1218</v>
      </c>
      <c r="C2594" s="192"/>
      <c r="D2594" s="150" t="s">
        <v>1687</v>
      </c>
      <c r="E2594" s="204"/>
      <c r="F2594" s="204" t="s">
        <v>3</v>
      </c>
      <c r="G2594" s="205"/>
      <c r="H2594" s="152"/>
      <c r="I2594" s="215"/>
      <c r="J2594" s="131"/>
    </row>
    <row r="2595" spans="1:10">
      <c r="A2595" s="278"/>
      <c r="B2595" s="198"/>
      <c r="C2595" s="192" t="s">
        <v>786</v>
      </c>
      <c r="D2595" s="202" t="s">
        <v>45</v>
      </c>
      <c r="E2595" s="198" t="s">
        <v>798</v>
      </c>
      <c r="F2595" s="198" t="s">
        <v>14</v>
      </c>
      <c r="G2595" s="205"/>
      <c r="H2595" s="199"/>
      <c r="I2595" s="216"/>
      <c r="J2595" s="131"/>
    </row>
    <row r="2596" spans="1:10">
      <c r="A2596" s="278"/>
      <c r="B2596" s="198"/>
      <c r="C2596" s="192" t="s">
        <v>803</v>
      </c>
      <c r="D2596" s="202" t="s">
        <v>896</v>
      </c>
      <c r="E2596" s="198" t="s">
        <v>798</v>
      </c>
      <c r="F2596" s="198" t="s">
        <v>248</v>
      </c>
      <c r="G2596" s="195"/>
      <c r="H2596" s="209"/>
      <c r="I2596" s="216"/>
      <c r="J2596" s="131"/>
    </row>
    <row r="2597" spans="1:10">
      <c r="A2597" s="278"/>
      <c r="B2597" s="198"/>
      <c r="C2597" s="192" t="s">
        <v>435</v>
      </c>
      <c r="D2597" s="202" t="s">
        <v>436</v>
      </c>
      <c r="E2597" s="198" t="s">
        <v>797</v>
      </c>
      <c r="F2597" s="198" t="s">
        <v>124</v>
      </c>
      <c r="G2597" s="205"/>
      <c r="H2597" s="199"/>
      <c r="I2597" s="216"/>
      <c r="J2597" s="131"/>
    </row>
    <row r="2598" spans="1:10">
      <c r="A2598" s="278"/>
      <c r="B2598" s="198"/>
      <c r="C2598" s="192" t="s">
        <v>346</v>
      </c>
      <c r="D2598" s="202" t="s">
        <v>46</v>
      </c>
      <c r="E2598" s="198" t="s">
        <v>798</v>
      </c>
      <c r="F2598" s="198" t="s">
        <v>4</v>
      </c>
      <c r="G2598" s="205"/>
      <c r="H2598" s="199"/>
      <c r="I2598" s="216"/>
      <c r="J2598" s="131"/>
    </row>
    <row r="2599" spans="1:10">
      <c r="A2599" s="278"/>
      <c r="B2599" s="198"/>
      <c r="C2599" s="192" t="s">
        <v>520</v>
      </c>
      <c r="D2599" s="202" t="s">
        <v>47</v>
      </c>
      <c r="E2599" s="198" t="s">
        <v>798</v>
      </c>
      <c r="F2599" s="198" t="s">
        <v>140</v>
      </c>
      <c r="G2599" s="205"/>
      <c r="H2599" s="199"/>
      <c r="I2599" s="216"/>
      <c r="J2599" s="131"/>
    </row>
    <row r="2600" spans="1:10">
      <c r="A2600" s="278"/>
      <c r="B2600" s="198"/>
      <c r="C2600" s="192" t="s">
        <v>521</v>
      </c>
      <c r="D2600" s="202" t="s">
        <v>522</v>
      </c>
      <c r="E2600" s="198" t="s">
        <v>798</v>
      </c>
      <c r="F2600" s="198" t="s">
        <v>140</v>
      </c>
      <c r="G2600" s="205"/>
      <c r="H2600" s="199"/>
      <c r="I2600" s="216"/>
      <c r="J2600" s="131"/>
    </row>
    <row r="2601" spans="1:10">
      <c r="A2601" s="278"/>
      <c r="B2601" s="198"/>
      <c r="C2601" s="192" t="s">
        <v>523</v>
      </c>
      <c r="D2601" s="202" t="s">
        <v>186</v>
      </c>
      <c r="E2601" s="198" t="s">
        <v>798</v>
      </c>
      <c r="F2601" s="198" t="s">
        <v>140</v>
      </c>
      <c r="G2601" s="205"/>
      <c r="H2601" s="199"/>
      <c r="I2601" s="216"/>
      <c r="J2601" s="131"/>
    </row>
    <row r="2602" spans="1:10">
      <c r="A2602" s="278"/>
      <c r="B2602" s="198"/>
      <c r="C2602" s="192" t="s">
        <v>445</v>
      </c>
      <c r="D2602" s="202" t="s">
        <v>446</v>
      </c>
      <c r="E2602" s="198" t="s">
        <v>798</v>
      </c>
      <c r="F2602" s="198" t="s">
        <v>15</v>
      </c>
      <c r="G2602" s="205"/>
      <c r="H2602" s="209"/>
      <c r="I2602" s="216"/>
      <c r="J2602" s="131"/>
    </row>
    <row r="2603" spans="1:10">
      <c r="A2603" s="278"/>
      <c r="B2603" s="198"/>
      <c r="C2603" s="192"/>
      <c r="D2603" s="150" t="s">
        <v>1027</v>
      </c>
      <c r="E2603" s="198"/>
      <c r="F2603" s="204" t="s">
        <v>3</v>
      </c>
      <c r="G2603" s="205"/>
      <c r="H2603" s="199"/>
      <c r="I2603" s="216"/>
      <c r="J2603" s="131"/>
    </row>
    <row r="2604" spans="1:10">
      <c r="A2604" s="278"/>
      <c r="B2604" s="198"/>
      <c r="C2604" s="192" t="s">
        <v>781</v>
      </c>
      <c r="D2604" s="202" t="s">
        <v>93</v>
      </c>
      <c r="E2604" s="198" t="s">
        <v>798</v>
      </c>
      <c r="F2604" s="198" t="s">
        <v>14</v>
      </c>
      <c r="G2604" s="205"/>
      <c r="H2604" s="199"/>
      <c r="I2604" s="216"/>
      <c r="J2604" s="131"/>
    </row>
    <row r="2605" spans="1:10">
      <c r="A2605" s="278"/>
      <c r="B2605" s="198"/>
      <c r="C2605" s="192" t="s">
        <v>803</v>
      </c>
      <c r="D2605" s="202" t="s">
        <v>896</v>
      </c>
      <c r="E2605" s="198" t="s">
        <v>798</v>
      </c>
      <c r="F2605" s="198" t="s">
        <v>248</v>
      </c>
      <c r="G2605" s="195"/>
      <c r="H2605" s="209"/>
      <c r="I2605" s="216"/>
      <c r="J2605" s="131"/>
    </row>
    <row r="2606" spans="1:10">
      <c r="A2606" s="278"/>
      <c r="B2606" s="198"/>
      <c r="C2606" s="192" t="s">
        <v>346</v>
      </c>
      <c r="D2606" s="202" t="s">
        <v>46</v>
      </c>
      <c r="E2606" s="198" t="s">
        <v>798</v>
      </c>
      <c r="F2606" s="198" t="s">
        <v>4</v>
      </c>
      <c r="G2606" s="205"/>
      <c r="H2606" s="199"/>
      <c r="I2606" s="216"/>
      <c r="J2606" s="131"/>
    </row>
    <row r="2607" spans="1:10">
      <c r="A2607" s="278"/>
      <c r="B2607" s="198"/>
      <c r="C2607" s="192" t="s">
        <v>447</v>
      </c>
      <c r="D2607" s="202" t="s">
        <v>205</v>
      </c>
      <c r="E2607" s="198" t="s">
        <v>798</v>
      </c>
      <c r="F2607" s="198" t="s">
        <v>124</v>
      </c>
      <c r="G2607" s="205"/>
      <c r="H2607" s="199"/>
      <c r="I2607" s="216"/>
      <c r="J2607" s="131"/>
    </row>
    <row r="2608" spans="1:10" ht="24">
      <c r="A2608" s="279"/>
      <c r="B2608" s="198"/>
      <c r="C2608" s="192" t="s">
        <v>443</v>
      </c>
      <c r="D2608" s="202" t="s">
        <v>1373</v>
      </c>
      <c r="E2608" s="198" t="s">
        <v>797</v>
      </c>
      <c r="F2608" s="198" t="s">
        <v>444</v>
      </c>
      <c r="G2608" s="205"/>
      <c r="H2608" s="199"/>
      <c r="I2608" s="216"/>
      <c r="J2608" s="131"/>
    </row>
    <row r="2609" spans="1:10">
      <c r="A2609" s="204"/>
      <c r="B2609" s="198"/>
      <c r="C2609" s="192"/>
      <c r="D2609" s="202"/>
      <c r="E2609" s="198"/>
      <c r="F2609" s="198"/>
      <c r="G2609" s="205"/>
      <c r="H2609" s="199"/>
      <c r="I2609" s="216"/>
      <c r="J2609" s="131"/>
    </row>
    <row r="2610" spans="1:10" ht="24">
      <c r="A2610" s="277">
        <v>29.3</v>
      </c>
      <c r="B2610" s="204" t="s">
        <v>1219</v>
      </c>
      <c r="C2610" s="192"/>
      <c r="D2610" s="150" t="s">
        <v>1078</v>
      </c>
      <c r="E2610" s="204"/>
      <c r="F2610" s="204" t="s">
        <v>3</v>
      </c>
      <c r="G2610" s="205"/>
      <c r="H2610" s="199"/>
      <c r="I2610" s="215"/>
      <c r="J2610" s="131"/>
    </row>
    <row r="2611" spans="1:10">
      <c r="A2611" s="278"/>
      <c r="B2611" s="198"/>
      <c r="C2611" s="192" t="s">
        <v>786</v>
      </c>
      <c r="D2611" s="202" t="s">
        <v>45</v>
      </c>
      <c r="E2611" s="198" t="s">
        <v>798</v>
      </c>
      <c r="F2611" s="198" t="s">
        <v>14</v>
      </c>
      <c r="G2611" s="205"/>
      <c r="H2611" s="199"/>
      <c r="I2611" s="216"/>
      <c r="J2611" s="131"/>
    </row>
    <row r="2612" spans="1:10">
      <c r="A2612" s="278"/>
      <c r="B2612" s="198"/>
      <c r="C2612" s="192" t="s">
        <v>803</v>
      </c>
      <c r="D2612" s="202" t="s">
        <v>896</v>
      </c>
      <c r="E2612" s="198" t="s">
        <v>798</v>
      </c>
      <c r="F2612" s="198" t="s">
        <v>248</v>
      </c>
      <c r="G2612" s="195"/>
      <c r="H2612" s="209"/>
      <c r="I2612" s="216"/>
      <c r="J2612" s="131"/>
    </row>
    <row r="2613" spans="1:10">
      <c r="A2613" s="278"/>
      <c r="B2613" s="198"/>
      <c r="C2613" s="192" t="s">
        <v>435</v>
      </c>
      <c r="D2613" s="202" t="s">
        <v>436</v>
      </c>
      <c r="E2613" s="198" t="s">
        <v>797</v>
      </c>
      <c r="F2613" s="198" t="s">
        <v>124</v>
      </c>
      <c r="G2613" s="205"/>
      <c r="H2613" s="199"/>
      <c r="I2613" s="216"/>
      <c r="J2613" s="131"/>
    </row>
    <row r="2614" spans="1:10">
      <c r="A2614" s="278"/>
      <c r="B2614" s="198"/>
      <c r="C2614" s="192" t="s">
        <v>346</v>
      </c>
      <c r="D2614" s="202" t="s">
        <v>46</v>
      </c>
      <c r="E2614" s="198" t="s">
        <v>798</v>
      </c>
      <c r="F2614" s="198" t="s">
        <v>4</v>
      </c>
      <c r="G2614" s="205"/>
      <c r="H2614" s="199"/>
      <c r="I2614" s="216"/>
      <c r="J2614" s="131"/>
    </row>
    <row r="2615" spans="1:10">
      <c r="A2615" s="278"/>
      <c r="B2615" s="198"/>
      <c r="C2615" s="192" t="s">
        <v>520</v>
      </c>
      <c r="D2615" s="202" t="s">
        <v>47</v>
      </c>
      <c r="E2615" s="198" t="s">
        <v>798</v>
      </c>
      <c r="F2615" s="198" t="s">
        <v>140</v>
      </c>
      <c r="G2615" s="205"/>
      <c r="H2615" s="199"/>
      <c r="I2615" s="216"/>
      <c r="J2615" s="131"/>
    </row>
    <row r="2616" spans="1:10">
      <c r="A2616" s="278"/>
      <c r="B2616" s="198"/>
      <c r="C2616" s="192" t="s">
        <v>523</v>
      </c>
      <c r="D2616" s="202" t="s">
        <v>186</v>
      </c>
      <c r="E2616" s="198" t="s">
        <v>798</v>
      </c>
      <c r="F2616" s="198" t="s">
        <v>140</v>
      </c>
      <c r="G2616" s="205"/>
      <c r="H2616" s="199"/>
      <c r="I2616" s="216"/>
      <c r="J2616" s="131"/>
    </row>
    <row r="2617" spans="1:10">
      <c r="A2617" s="278"/>
      <c r="B2617" s="198"/>
      <c r="C2617" s="192" t="s">
        <v>445</v>
      </c>
      <c r="D2617" s="202" t="s">
        <v>446</v>
      </c>
      <c r="E2617" s="198" t="s">
        <v>798</v>
      </c>
      <c r="F2617" s="198" t="s">
        <v>15</v>
      </c>
      <c r="G2617" s="205"/>
      <c r="H2617" s="209"/>
      <c r="I2617" s="216"/>
      <c r="J2617" s="131"/>
    </row>
    <row r="2618" spans="1:10">
      <c r="A2618" s="278"/>
      <c r="B2618" s="198"/>
      <c r="C2618" s="192"/>
      <c r="D2618" s="150" t="s">
        <v>1027</v>
      </c>
      <c r="E2618" s="198"/>
      <c r="F2618" s="204" t="s">
        <v>3</v>
      </c>
      <c r="G2618" s="205"/>
      <c r="H2618" s="199"/>
      <c r="I2618" s="216"/>
      <c r="J2618" s="131"/>
    </row>
    <row r="2619" spans="1:10">
      <c r="A2619" s="278"/>
      <c r="B2619" s="198"/>
      <c r="C2619" s="192" t="s">
        <v>781</v>
      </c>
      <c r="D2619" s="202" t="s">
        <v>93</v>
      </c>
      <c r="E2619" s="198" t="s">
        <v>798</v>
      </c>
      <c r="F2619" s="198" t="s">
        <v>14</v>
      </c>
      <c r="G2619" s="205"/>
      <c r="H2619" s="199"/>
      <c r="I2619" s="216"/>
      <c r="J2619" s="131"/>
    </row>
    <row r="2620" spans="1:10">
      <c r="A2620" s="278"/>
      <c r="B2620" s="198"/>
      <c r="C2620" s="192" t="s">
        <v>803</v>
      </c>
      <c r="D2620" s="202" t="s">
        <v>896</v>
      </c>
      <c r="E2620" s="198" t="s">
        <v>798</v>
      </c>
      <c r="F2620" s="198" t="s">
        <v>248</v>
      </c>
      <c r="G2620" s="195"/>
      <c r="H2620" s="209"/>
      <c r="I2620" s="216"/>
      <c r="J2620" s="131"/>
    </row>
    <row r="2621" spans="1:10">
      <c r="A2621" s="278"/>
      <c r="B2621" s="198"/>
      <c r="C2621" s="192" t="s">
        <v>346</v>
      </c>
      <c r="D2621" s="202" t="s">
        <v>46</v>
      </c>
      <c r="E2621" s="198" t="s">
        <v>798</v>
      </c>
      <c r="F2621" s="198" t="s">
        <v>4</v>
      </c>
      <c r="G2621" s="205"/>
      <c r="H2621" s="199"/>
      <c r="I2621" s="216"/>
      <c r="J2621" s="131"/>
    </row>
    <row r="2622" spans="1:10">
      <c r="A2622" s="278"/>
      <c r="B2622" s="198"/>
      <c r="C2622" s="192" t="s">
        <v>447</v>
      </c>
      <c r="D2622" s="202" t="s">
        <v>205</v>
      </c>
      <c r="E2622" s="198" t="s">
        <v>798</v>
      </c>
      <c r="F2622" s="198" t="s">
        <v>124</v>
      </c>
      <c r="G2622" s="205"/>
      <c r="H2622" s="199"/>
      <c r="I2622" s="216"/>
      <c r="J2622" s="131"/>
    </row>
    <row r="2623" spans="1:10" ht="24">
      <c r="A2623" s="279"/>
      <c r="B2623" s="198"/>
      <c r="C2623" s="192" t="s">
        <v>443</v>
      </c>
      <c r="D2623" s="202" t="s">
        <v>1373</v>
      </c>
      <c r="E2623" s="198" t="s">
        <v>797</v>
      </c>
      <c r="F2623" s="198" t="s">
        <v>444</v>
      </c>
      <c r="G2623" s="205"/>
      <c r="H2623" s="199"/>
      <c r="I2623" s="216"/>
      <c r="J2623" s="131"/>
    </row>
    <row r="2624" spans="1:10">
      <c r="A2624" s="204"/>
      <c r="B2624" s="198"/>
      <c r="C2624" s="192"/>
      <c r="D2624" s="202"/>
      <c r="E2624" s="198"/>
      <c r="F2624" s="198"/>
      <c r="G2624" s="205"/>
      <c r="H2624" s="199"/>
      <c r="I2624" s="216"/>
      <c r="J2624" s="131"/>
    </row>
    <row r="2625" spans="1:10" ht="36">
      <c r="A2625" s="277">
        <v>29.4</v>
      </c>
      <c r="B2625" s="204" t="s">
        <v>1220</v>
      </c>
      <c r="C2625" s="192"/>
      <c r="D2625" s="150" t="s">
        <v>245</v>
      </c>
      <c r="E2625" s="204"/>
      <c r="F2625" s="204" t="s">
        <v>3</v>
      </c>
      <c r="G2625" s="205"/>
      <c r="H2625" s="199"/>
      <c r="I2625" s="215"/>
      <c r="J2625" s="131"/>
    </row>
    <row r="2626" spans="1:10">
      <c r="A2626" s="278"/>
      <c r="B2626" s="198"/>
      <c r="C2626" s="192" t="s">
        <v>786</v>
      </c>
      <c r="D2626" s="202" t="s">
        <v>45</v>
      </c>
      <c r="E2626" s="198" t="s">
        <v>798</v>
      </c>
      <c r="F2626" s="198" t="s">
        <v>14</v>
      </c>
      <c r="G2626" s="205"/>
      <c r="H2626" s="199"/>
      <c r="I2626" s="216"/>
      <c r="J2626" s="131"/>
    </row>
    <row r="2627" spans="1:10">
      <c r="A2627" s="278"/>
      <c r="B2627" s="198"/>
      <c r="C2627" s="192" t="s">
        <v>783</v>
      </c>
      <c r="D2627" s="202" t="s">
        <v>1669</v>
      </c>
      <c r="E2627" s="198" t="s">
        <v>797</v>
      </c>
      <c r="F2627" s="198" t="s">
        <v>1380</v>
      </c>
      <c r="G2627" s="205"/>
      <c r="H2627" s="199"/>
      <c r="I2627" s="216"/>
      <c r="J2627" s="131"/>
    </row>
    <row r="2628" spans="1:10">
      <c r="A2628" s="278"/>
      <c r="B2628" s="198"/>
      <c r="C2628" s="192" t="s">
        <v>803</v>
      </c>
      <c r="D2628" s="202" t="s">
        <v>896</v>
      </c>
      <c r="E2628" s="198" t="s">
        <v>798</v>
      </c>
      <c r="F2628" s="198" t="s">
        <v>248</v>
      </c>
      <c r="G2628" s="195"/>
      <c r="H2628" s="209"/>
      <c r="I2628" s="216"/>
      <c r="J2628" s="131"/>
    </row>
    <row r="2629" spans="1:10">
      <c r="A2629" s="278"/>
      <c r="B2629" s="198"/>
      <c r="C2629" s="192" t="s">
        <v>435</v>
      </c>
      <c r="D2629" s="202" t="s">
        <v>436</v>
      </c>
      <c r="E2629" s="198" t="s">
        <v>797</v>
      </c>
      <c r="F2629" s="198" t="s">
        <v>124</v>
      </c>
      <c r="G2629" s="205"/>
      <c r="H2629" s="199"/>
      <c r="I2629" s="216"/>
      <c r="J2629" s="131"/>
    </row>
    <row r="2630" spans="1:10">
      <c r="A2630" s="278"/>
      <c r="B2630" s="198"/>
      <c r="C2630" s="192" t="s">
        <v>310</v>
      </c>
      <c r="D2630" s="202" t="s">
        <v>207</v>
      </c>
      <c r="E2630" s="198" t="s">
        <v>798</v>
      </c>
      <c r="F2630" s="198" t="s">
        <v>7</v>
      </c>
      <c r="G2630" s="205"/>
      <c r="H2630" s="199"/>
      <c r="I2630" s="216"/>
      <c r="J2630" s="131"/>
    </row>
    <row r="2631" spans="1:10">
      <c r="A2631" s="278"/>
      <c r="B2631" s="198"/>
      <c r="C2631" s="192" t="s">
        <v>346</v>
      </c>
      <c r="D2631" s="202" t="s">
        <v>46</v>
      </c>
      <c r="E2631" s="198" t="s">
        <v>798</v>
      </c>
      <c r="F2631" s="198" t="s">
        <v>4</v>
      </c>
      <c r="G2631" s="205"/>
      <c r="H2631" s="199"/>
      <c r="I2631" s="216"/>
      <c r="J2631" s="131"/>
    </row>
    <row r="2632" spans="1:10">
      <c r="A2632" s="278"/>
      <c r="B2632" s="198"/>
      <c r="C2632" s="192" t="s">
        <v>523</v>
      </c>
      <c r="D2632" s="202" t="s">
        <v>186</v>
      </c>
      <c r="E2632" s="198" t="s">
        <v>798</v>
      </c>
      <c r="F2632" s="198" t="s">
        <v>140</v>
      </c>
      <c r="G2632" s="205"/>
      <c r="H2632" s="199"/>
      <c r="I2632" s="216"/>
      <c r="J2632" s="131"/>
    </row>
    <row r="2633" spans="1:10">
      <c r="A2633" s="278"/>
      <c r="B2633" s="198"/>
      <c r="C2633" s="192" t="s">
        <v>902</v>
      </c>
      <c r="D2633" s="202" t="s">
        <v>744</v>
      </c>
      <c r="E2633" s="198" t="s">
        <v>798</v>
      </c>
      <c r="F2633" s="198" t="s">
        <v>140</v>
      </c>
      <c r="G2633" s="205"/>
      <c r="H2633" s="199"/>
      <c r="I2633" s="216"/>
      <c r="J2633" s="131"/>
    </row>
    <row r="2634" spans="1:10">
      <c r="A2634" s="278"/>
      <c r="B2634" s="198"/>
      <c r="C2634" s="192" t="s">
        <v>445</v>
      </c>
      <c r="D2634" s="202" t="s">
        <v>446</v>
      </c>
      <c r="E2634" s="198" t="s">
        <v>798</v>
      </c>
      <c r="F2634" s="198" t="s">
        <v>15</v>
      </c>
      <c r="G2634" s="205"/>
      <c r="H2634" s="209"/>
      <c r="I2634" s="216"/>
      <c r="J2634" s="131"/>
    </row>
    <row r="2635" spans="1:10">
      <c r="A2635" s="278"/>
      <c r="B2635" s="198"/>
      <c r="C2635" s="192"/>
      <c r="D2635" s="150" t="s">
        <v>1080</v>
      </c>
      <c r="E2635" s="198"/>
      <c r="F2635" s="204" t="s">
        <v>3</v>
      </c>
      <c r="G2635" s="205"/>
      <c r="H2635" s="199"/>
      <c r="I2635" s="216"/>
      <c r="J2635" s="131"/>
    </row>
    <row r="2636" spans="1:10">
      <c r="A2636" s="278"/>
      <c r="B2636" s="198"/>
      <c r="C2636" s="192" t="s">
        <v>781</v>
      </c>
      <c r="D2636" s="202" t="s">
        <v>93</v>
      </c>
      <c r="E2636" s="198" t="s">
        <v>798</v>
      </c>
      <c r="F2636" s="198" t="s">
        <v>14</v>
      </c>
      <c r="G2636" s="205"/>
      <c r="H2636" s="199"/>
      <c r="I2636" s="216"/>
      <c r="J2636" s="131"/>
    </row>
    <row r="2637" spans="1:10">
      <c r="A2637" s="278"/>
      <c r="B2637" s="198"/>
      <c r="C2637" s="192" t="s">
        <v>783</v>
      </c>
      <c r="D2637" s="202" t="s">
        <v>1669</v>
      </c>
      <c r="E2637" s="198" t="s">
        <v>797</v>
      </c>
      <c r="F2637" s="198" t="s">
        <v>1380</v>
      </c>
      <c r="G2637" s="205"/>
      <c r="H2637" s="199"/>
      <c r="I2637" s="216"/>
      <c r="J2637" s="131"/>
    </row>
    <row r="2638" spans="1:10">
      <c r="A2638" s="278"/>
      <c r="B2638" s="198"/>
      <c r="C2638" s="192" t="s">
        <v>803</v>
      </c>
      <c r="D2638" s="202" t="s">
        <v>896</v>
      </c>
      <c r="E2638" s="198" t="s">
        <v>798</v>
      </c>
      <c r="F2638" s="198" t="s">
        <v>248</v>
      </c>
      <c r="G2638" s="195"/>
      <c r="H2638" s="209"/>
      <c r="I2638" s="216"/>
      <c r="J2638" s="131"/>
    </row>
    <row r="2639" spans="1:10">
      <c r="A2639" s="278"/>
      <c r="B2639" s="198"/>
      <c r="C2639" s="192" t="s">
        <v>435</v>
      </c>
      <c r="D2639" s="202" t="s">
        <v>436</v>
      </c>
      <c r="E2639" s="198" t="s">
        <v>797</v>
      </c>
      <c r="F2639" s="198" t="s">
        <v>124</v>
      </c>
      <c r="G2639" s="205"/>
      <c r="H2639" s="199"/>
      <c r="I2639" s="216"/>
      <c r="J2639" s="131"/>
    </row>
    <row r="2640" spans="1:10">
      <c r="A2640" s="278"/>
      <c r="B2640" s="198"/>
      <c r="C2640" s="192" t="s">
        <v>346</v>
      </c>
      <c r="D2640" s="202" t="s">
        <v>46</v>
      </c>
      <c r="E2640" s="198" t="s">
        <v>798</v>
      </c>
      <c r="F2640" s="198" t="s">
        <v>4</v>
      </c>
      <c r="G2640" s="205"/>
      <c r="H2640" s="199"/>
      <c r="I2640" s="216"/>
      <c r="J2640" s="131"/>
    </row>
    <row r="2641" spans="1:10">
      <c r="A2641" s="278"/>
      <c r="B2641" s="198"/>
      <c r="C2641" s="192" t="s">
        <v>447</v>
      </c>
      <c r="D2641" s="202" t="s">
        <v>205</v>
      </c>
      <c r="E2641" s="198" t="s">
        <v>798</v>
      </c>
      <c r="F2641" s="198" t="s">
        <v>124</v>
      </c>
      <c r="G2641" s="205"/>
      <c r="H2641" s="199"/>
      <c r="I2641" s="216"/>
      <c r="J2641" s="131"/>
    </row>
    <row r="2642" spans="1:10" ht="24">
      <c r="A2642" s="279"/>
      <c r="B2642" s="198"/>
      <c r="C2642" s="192" t="s">
        <v>443</v>
      </c>
      <c r="D2642" s="202" t="s">
        <v>1373</v>
      </c>
      <c r="E2642" s="198" t="s">
        <v>797</v>
      </c>
      <c r="F2642" s="198" t="s">
        <v>444</v>
      </c>
      <c r="G2642" s="205"/>
      <c r="H2642" s="199"/>
      <c r="I2642" s="216"/>
      <c r="J2642" s="131"/>
    </row>
    <row r="2643" spans="1:10">
      <c r="A2643" s="204"/>
      <c r="B2643" s="198"/>
      <c r="C2643" s="192"/>
      <c r="D2643" s="202"/>
      <c r="E2643" s="198"/>
      <c r="F2643" s="198"/>
      <c r="G2643" s="205"/>
      <c r="H2643" s="199"/>
      <c r="I2643" s="216"/>
      <c r="J2643" s="131"/>
    </row>
    <row r="2644" spans="1:10" s="140" customFormat="1">
      <c r="A2644" s="277">
        <v>29.5</v>
      </c>
      <c r="B2644" s="204" t="s">
        <v>1221</v>
      </c>
      <c r="C2644" s="193"/>
      <c r="D2644" s="150" t="s">
        <v>1081</v>
      </c>
      <c r="E2644" s="204"/>
      <c r="F2644" s="204" t="s">
        <v>3</v>
      </c>
      <c r="G2644" s="207"/>
      <c r="H2644" s="199"/>
      <c r="I2644" s="215"/>
      <c r="J2644" s="141"/>
    </row>
    <row r="2645" spans="1:10">
      <c r="A2645" s="278"/>
      <c r="B2645" s="198"/>
      <c r="C2645" s="192" t="s">
        <v>786</v>
      </c>
      <c r="D2645" s="202" t="s">
        <v>45</v>
      </c>
      <c r="E2645" s="198" t="s">
        <v>798</v>
      </c>
      <c r="F2645" s="198" t="s">
        <v>14</v>
      </c>
      <c r="G2645" s="205"/>
      <c r="H2645" s="199"/>
      <c r="I2645" s="216"/>
    </row>
    <row r="2646" spans="1:10">
      <c r="A2646" s="278"/>
      <c r="B2646" s="198"/>
      <c r="C2646" s="192" t="s">
        <v>803</v>
      </c>
      <c r="D2646" s="202" t="s">
        <v>896</v>
      </c>
      <c r="E2646" s="198" t="s">
        <v>798</v>
      </c>
      <c r="F2646" s="198" t="s">
        <v>248</v>
      </c>
      <c r="G2646" s="195"/>
      <c r="H2646" s="209"/>
      <c r="I2646" s="216"/>
    </row>
    <row r="2647" spans="1:10">
      <c r="A2647" s="278"/>
      <c r="B2647" s="198"/>
      <c r="C2647" s="192" t="s">
        <v>533</v>
      </c>
      <c r="D2647" s="202" t="s">
        <v>289</v>
      </c>
      <c r="E2647" s="198" t="s">
        <v>798</v>
      </c>
      <c r="F2647" s="198" t="s">
        <v>140</v>
      </c>
      <c r="G2647" s="205"/>
      <c r="H2647" s="199"/>
      <c r="I2647" s="216"/>
    </row>
    <row r="2648" spans="1:10">
      <c r="A2648" s="278"/>
      <c r="B2648" s="198"/>
      <c r="C2648" s="192" t="s">
        <v>345</v>
      </c>
      <c r="D2648" s="202" t="s">
        <v>290</v>
      </c>
      <c r="E2648" s="198" t="s">
        <v>798</v>
      </c>
      <c r="F2648" s="198" t="s">
        <v>140</v>
      </c>
      <c r="G2648" s="205"/>
      <c r="H2648" s="199"/>
      <c r="I2648" s="216"/>
    </row>
    <row r="2649" spans="1:10">
      <c r="A2649" s="279"/>
      <c r="B2649" s="198"/>
      <c r="C2649" s="192" t="s">
        <v>880</v>
      </c>
      <c r="D2649" s="202" t="s">
        <v>160</v>
      </c>
      <c r="E2649" s="198" t="s">
        <v>798</v>
      </c>
      <c r="F2649" s="198" t="s">
        <v>4</v>
      </c>
      <c r="G2649" s="205"/>
      <c r="H2649" s="199"/>
      <c r="I2649" s="216"/>
    </row>
    <row r="2650" spans="1:10">
      <c r="A2650" s="204"/>
      <c r="B2650" s="198"/>
      <c r="C2650" s="192"/>
      <c r="D2650" s="202"/>
      <c r="E2650" s="198"/>
      <c r="F2650" s="198"/>
      <c r="G2650" s="205"/>
      <c r="H2650" s="199"/>
      <c r="I2650" s="216"/>
    </row>
    <row r="2651" spans="1:10">
      <c r="A2651" s="277">
        <v>29.6</v>
      </c>
      <c r="B2651" s="204" t="s">
        <v>1386</v>
      </c>
      <c r="C2651" s="193"/>
      <c r="D2651" s="150" t="s">
        <v>1394</v>
      </c>
      <c r="E2651" s="204"/>
      <c r="F2651" s="204" t="s">
        <v>3</v>
      </c>
      <c r="G2651" s="207"/>
      <c r="H2651" s="199"/>
      <c r="I2651" s="215"/>
      <c r="J2651" s="131"/>
    </row>
    <row r="2652" spans="1:10">
      <c r="A2652" s="278"/>
      <c r="B2652" s="198"/>
      <c r="C2652" s="192" t="s">
        <v>786</v>
      </c>
      <c r="D2652" s="202" t="s">
        <v>45</v>
      </c>
      <c r="E2652" s="198" t="s">
        <v>798</v>
      </c>
      <c r="F2652" s="198" t="s">
        <v>14</v>
      </c>
      <c r="G2652" s="205"/>
      <c r="H2652" s="199"/>
      <c r="I2652" s="216"/>
      <c r="J2652" s="131"/>
    </row>
    <row r="2653" spans="1:10">
      <c r="A2653" s="278"/>
      <c r="B2653" s="198"/>
      <c r="C2653" s="192" t="s">
        <v>803</v>
      </c>
      <c r="D2653" s="202" t="s">
        <v>896</v>
      </c>
      <c r="E2653" s="198" t="s">
        <v>798</v>
      </c>
      <c r="F2653" s="198" t="s">
        <v>248</v>
      </c>
      <c r="G2653" s="195"/>
      <c r="H2653" s="209"/>
      <c r="I2653" s="216"/>
      <c r="J2653" s="131"/>
    </row>
    <row r="2654" spans="1:10">
      <c r="A2654" s="278"/>
      <c r="B2654" s="198"/>
      <c r="C2654" s="192" t="s">
        <v>524</v>
      </c>
      <c r="D2654" s="202" t="s">
        <v>525</v>
      </c>
      <c r="E2654" s="198" t="s">
        <v>798</v>
      </c>
      <c r="F2654" s="198" t="s">
        <v>140</v>
      </c>
      <c r="G2654" s="205"/>
      <c r="H2654" s="199"/>
      <c r="I2654" s="216"/>
      <c r="J2654" s="131"/>
    </row>
    <row r="2655" spans="1:10">
      <c r="A2655" s="278"/>
      <c r="B2655" s="198"/>
      <c r="C2655" s="192" t="s">
        <v>346</v>
      </c>
      <c r="D2655" s="202" t="s">
        <v>46</v>
      </c>
      <c r="E2655" s="198" t="s">
        <v>798</v>
      </c>
      <c r="F2655" s="198" t="s">
        <v>4</v>
      </c>
      <c r="G2655" s="205"/>
      <c r="H2655" s="199"/>
      <c r="I2655" s="216"/>
      <c r="J2655" s="131"/>
    </row>
    <row r="2656" spans="1:10">
      <c r="A2656" s="278"/>
      <c r="B2656" s="198"/>
      <c r="C2656" s="192" t="s">
        <v>319</v>
      </c>
      <c r="D2656" s="202" t="s">
        <v>320</v>
      </c>
      <c r="E2656" s="198" t="s">
        <v>798</v>
      </c>
      <c r="F2656" s="198" t="s">
        <v>7</v>
      </c>
      <c r="G2656" s="205"/>
      <c r="H2656" s="199"/>
      <c r="I2656" s="216"/>
      <c r="J2656" s="131"/>
    </row>
    <row r="2657" spans="1:10">
      <c r="A2657" s="279"/>
      <c r="B2657" s="198"/>
      <c r="C2657" s="192" t="s">
        <v>445</v>
      </c>
      <c r="D2657" s="202" t="s">
        <v>446</v>
      </c>
      <c r="E2657" s="198" t="s">
        <v>798</v>
      </c>
      <c r="F2657" s="198" t="s">
        <v>15</v>
      </c>
      <c r="G2657" s="205"/>
      <c r="H2657" s="209"/>
      <c r="I2657" s="216"/>
      <c r="J2657" s="131"/>
    </row>
    <row r="2658" spans="1:10">
      <c r="A2658" s="204"/>
      <c r="B2658" s="198"/>
      <c r="C2658" s="192"/>
      <c r="D2658" s="202"/>
      <c r="E2658" s="198"/>
      <c r="F2658" s="198"/>
      <c r="G2658" s="205"/>
      <c r="H2658" s="199"/>
      <c r="I2658" s="216"/>
      <c r="J2658" s="131"/>
    </row>
    <row r="2659" spans="1:10" ht="24">
      <c r="A2659" s="277">
        <v>29.7</v>
      </c>
      <c r="B2659" s="204" t="s">
        <v>1387</v>
      </c>
      <c r="C2659" s="192"/>
      <c r="D2659" s="150" t="s">
        <v>1079</v>
      </c>
      <c r="E2659" s="204"/>
      <c r="F2659" s="204" t="s">
        <v>831</v>
      </c>
      <c r="G2659" s="205"/>
      <c r="H2659" s="199"/>
      <c r="I2659" s="215"/>
      <c r="J2659" s="131"/>
    </row>
    <row r="2660" spans="1:10">
      <c r="A2660" s="278"/>
      <c r="B2660" s="198"/>
      <c r="C2660" s="192" t="s">
        <v>786</v>
      </c>
      <c r="D2660" s="202" t="s">
        <v>45</v>
      </c>
      <c r="E2660" s="198" t="s">
        <v>798</v>
      </c>
      <c r="F2660" s="198" t="s">
        <v>14</v>
      </c>
      <c r="G2660" s="205"/>
      <c r="H2660" s="199"/>
      <c r="I2660" s="216"/>
      <c r="J2660" s="131"/>
    </row>
    <row r="2661" spans="1:10">
      <c r="A2661" s="278"/>
      <c r="B2661" s="198"/>
      <c r="C2661" s="192" t="s">
        <v>783</v>
      </c>
      <c r="D2661" s="202" t="s">
        <v>1669</v>
      </c>
      <c r="E2661" s="198" t="s">
        <v>797</v>
      </c>
      <c r="F2661" s="198" t="s">
        <v>1380</v>
      </c>
      <c r="G2661" s="205"/>
      <c r="H2661" s="199"/>
      <c r="I2661" s="216"/>
      <c r="J2661" s="131"/>
    </row>
    <row r="2662" spans="1:10">
      <c r="A2662" s="278"/>
      <c r="B2662" s="198"/>
      <c r="C2662" s="192" t="s">
        <v>803</v>
      </c>
      <c r="D2662" s="202" t="s">
        <v>896</v>
      </c>
      <c r="E2662" s="198" t="s">
        <v>798</v>
      </c>
      <c r="F2662" s="198" t="s">
        <v>248</v>
      </c>
      <c r="G2662" s="195"/>
      <c r="H2662" s="209"/>
      <c r="I2662" s="216"/>
      <c r="J2662" s="131"/>
    </row>
    <row r="2663" spans="1:10">
      <c r="A2663" s="278"/>
      <c r="B2663" s="198"/>
      <c r="C2663" s="192" t="s">
        <v>310</v>
      </c>
      <c r="D2663" s="202" t="s">
        <v>207</v>
      </c>
      <c r="E2663" s="198" t="s">
        <v>798</v>
      </c>
      <c r="F2663" s="198" t="s">
        <v>7</v>
      </c>
      <c r="G2663" s="205"/>
      <c r="H2663" s="199"/>
      <c r="I2663" s="216"/>
      <c r="J2663" s="131"/>
    </row>
    <row r="2664" spans="1:10">
      <c r="A2664" s="278"/>
      <c r="B2664" s="198"/>
      <c r="C2664" s="192" t="s">
        <v>526</v>
      </c>
      <c r="D2664" s="202" t="s">
        <v>527</v>
      </c>
      <c r="E2664" s="198" t="s">
        <v>798</v>
      </c>
      <c r="F2664" s="198" t="s">
        <v>7</v>
      </c>
      <c r="G2664" s="205"/>
      <c r="H2664" s="199"/>
      <c r="I2664" s="216"/>
      <c r="J2664" s="131"/>
    </row>
    <row r="2665" spans="1:10">
      <c r="A2665" s="278"/>
      <c r="B2665" s="198"/>
      <c r="C2665" s="192" t="s">
        <v>435</v>
      </c>
      <c r="D2665" s="202" t="s">
        <v>436</v>
      </c>
      <c r="E2665" s="198" t="s">
        <v>797</v>
      </c>
      <c r="F2665" s="198" t="s">
        <v>124</v>
      </c>
      <c r="G2665" s="205"/>
      <c r="H2665" s="199"/>
      <c r="I2665" s="216"/>
      <c r="J2665" s="131"/>
    </row>
    <row r="2666" spans="1:10">
      <c r="A2666" s="279"/>
      <c r="B2666" s="198"/>
      <c r="C2666" s="192" t="s">
        <v>445</v>
      </c>
      <c r="D2666" s="202" t="s">
        <v>446</v>
      </c>
      <c r="E2666" s="198" t="s">
        <v>798</v>
      </c>
      <c r="F2666" s="198" t="s">
        <v>15</v>
      </c>
      <c r="G2666" s="205"/>
      <c r="H2666" s="209"/>
      <c r="I2666" s="216"/>
      <c r="J2666" s="131"/>
    </row>
    <row r="2667" spans="1:10">
      <c r="A2667" s="204"/>
      <c r="B2667" s="198"/>
      <c r="C2667" s="192"/>
      <c r="D2667" s="202"/>
      <c r="E2667" s="198"/>
      <c r="F2667" s="198"/>
      <c r="G2667" s="205"/>
      <c r="H2667" s="199"/>
      <c r="I2667" s="216"/>
      <c r="J2667" s="131"/>
    </row>
    <row r="2668" spans="1:10" s="140" customFormat="1">
      <c r="A2668" s="204">
        <v>30</v>
      </c>
      <c r="B2668" s="204" t="s">
        <v>1207</v>
      </c>
      <c r="C2668" s="193"/>
      <c r="D2668" s="150" t="s">
        <v>264</v>
      </c>
      <c r="E2668" s="204"/>
      <c r="F2668" s="204"/>
      <c r="G2668" s="207"/>
      <c r="H2668" s="199"/>
      <c r="I2668" s="215"/>
      <c r="J2668" s="141"/>
    </row>
    <row r="2669" spans="1:10">
      <c r="A2669" s="204"/>
      <c r="B2669" s="198"/>
      <c r="C2669" s="192"/>
      <c r="D2669" s="202"/>
      <c r="E2669" s="198"/>
      <c r="F2669" s="198"/>
      <c r="G2669" s="205"/>
      <c r="H2669" s="199"/>
      <c r="I2669" s="216"/>
    </row>
    <row r="2670" spans="1:10" s="140" customFormat="1" ht="24">
      <c r="A2670" s="277">
        <v>30.1</v>
      </c>
      <c r="B2670" s="204" t="s">
        <v>1223</v>
      </c>
      <c r="C2670" s="193"/>
      <c r="D2670" s="150" t="s">
        <v>161</v>
      </c>
      <c r="E2670" s="204"/>
      <c r="F2670" s="204" t="s">
        <v>208</v>
      </c>
      <c r="G2670" s="207"/>
      <c r="H2670" s="199"/>
      <c r="I2670" s="215"/>
      <c r="J2670" s="141"/>
    </row>
    <row r="2671" spans="1:10" ht="24">
      <c r="A2671" s="279"/>
      <c r="B2671" s="198"/>
      <c r="C2671" s="192" t="s">
        <v>998</v>
      </c>
      <c r="D2671" s="202" t="s">
        <v>161</v>
      </c>
      <c r="E2671" s="198" t="s">
        <v>798</v>
      </c>
      <c r="F2671" s="198" t="s">
        <v>208</v>
      </c>
      <c r="G2671" s="205"/>
      <c r="H2671" s="199"/>
      <c r="I2671" s="216"/>
    </row>
    <row r="2672" spans="1:10">
      <c r="A2672" s="204"/>
      <c r="B2672" s="198"/>
      <c r="C2672" s="192"/>
      <c r="D2672" s="202"/>
      <c r="E2672" s="198"/>
      <c r="F2672" s="198"/>
      <c r="G2672" s="205"/>
      <c r="H2672" s="199"/>
      <c r="I2672" s="216"/>
    </row>
    <row r="2673" spans="1:10" ht="24">
      <c r="A2673" s="277">
        <v>30.2</v>
      </c>
      <c r="B2673" s="204" t="s">
        <v>1224</v>
      </c>
      <c r="C2673" s="192"/>
      <c r="D2673" s="150" t="s">
        <v>1082</v>
      </c>
      <c r="E2673" s="198"/>
      <c r="F2673" s="204" t="s">
        <v>4</v>
      </c>
      <c r="G2673" s="205"/>
      <c r="H2673" s="199"/>
      <c r="I2673" s="215"/>
      <c r="J2673" s="131"/>
    </row>
    <row r="2674" spans="1:10">
      <c r="A2674" s="278"/>
      <c r="B2674" s="198"/>
      <c r="C2674" s="192" t="s">
        <v>787</v>
      </c>
      <c r="D2674" s="202" t="s">
        <v>35</v>
      </c>
      <c r="E2674" s="198" t="s">
        <v>798</v>
      </c>
      <c r="F2674" s="198" t="s">
        <v>14</v>
      </c>
      <c r="G2674" s="205"/>
      <c r="H2674" s="199"/>
      <c r="I2674" s="216"/>
      <c r="J2674" s="131"/>
    </row>
    <row r="2675" spans="1:10">
      <c r="A2675" s="278"/>
      <c r="B2675" s="198"/>
      <c r="C2675" s="192" t="s">
        <v>803</v>
      </c>
      <c r="D2675" s="202" t="s">
        <v>896</v>
      </c>
      <c r="E2675" s="198" t="s">
        <v>798</v>
      </c>
      <c r="F2675" s="198" t="s">
        <v>248</v>
      </c>
      <c r="G2675" s="195"/>
      <c r="H2675" s="209"/>
      <c r="I2675" s="216"/>
      <c r="J2675" s="131"/>
    </row>
    <row r="2676" spans="1:10">
      <c r="A2676" s="278"/>
      <c r="B2676" s="198"/>
      <c r="C2676" s="192" t="s">
        <v>763</v>
      </c>
      <c r="D2676" s="202" t="s">
        <v>762</v>
      </c>
      <c r="E2676" s="198" t="s">
        <v>797</v>
      </c>
      <c r="F2676" s="198" t="s">
        <v>4</v>
      </c>
      <c r="G2676" s="205"/>
      <c r="H2676" s="199"/>
      <c r="I2676" s="216"/>
      <c r="J2676" s="131"/>
    </row>
    <row r="2677" spans="1:10">
      <c r="A2677" s="279"/>
      <c r="B2677" s="198"/>
      <c r="C2677" s="192" t="s">
        <v>445</v>
      </c>
      <c r="D2677" s="202" t="s">
        <v>446</v>
      </c>
      <c r="E2677" s="198" t="s">
        <v>798</v>
      </c>
      <c r="F2677" s="198" t="s">
        <v>15</v>
      </c>
      <c r="G2677" s="205"/>
      <c r="H2677" s="209"/>
      <c r="I2677" s="216"/>
      <c r="J2677" s="131"/>
    </row>
    <row r="2678" spans="1:10">
      <c r="A2678" s="204"/>
      <c r="B2678" s="198"/>
      <c r="C2678" s="192"/>
      <c r="D2678" s="202"/>
      <c r="E2678" s="198"/>
      <c r="F2678" s="198"/>
      <c r="G2678" s="205"/>
      <c r="H2678" s="199"/>
      <c r="I2678" s="216"/>
      <c r="J2678" s="131"/>
    </row>
    <row r="2679" spans="1:10" ht="24">
      <c r="A2679" s="277">
        <v>30.3</v>
      </c>
      <c r="B2679" s="204" t="s">
        <v>1225</v>
      </c>
      <c r="C2679" s="192"/>
      <c r="D2679" s="150" t="s">
        <v>1083</v>
      </c>
      <c r="E2679" s="204"/>
      <c r="F2679" s="204" t="s">
        <v>4</v>
      </c>
      <c r="G2679" s="205"/>
      <c r="H2679" s="199"/>
      <c r="I2679" s="215"/>
      <c r="J2679" s="131"/>
    </row>
    <row r="2680" spans="1:10">
      <c r="A2680" s="278"/>
      <c r="B2680" s="198"/>
      <c r="C2680" s="192" t="s">
        <v>1084</v>
      </c>
      <c r="D2680" s="202" t="s">
        <v>1085</v>
      </c>
      <c r="E2680" s="198" t="s">
        <v>798</v>
      </c>
      <c r="F2680" s="198" t="s">
        <v>14</v>
      </c>
      <c r="G2680" s="205"/>
      <c r="H2680" s="199"/>
      <c r="I2680" s="216"/>
      <c r="J2680" s="131"/>
    </row>
    <row r="2681" spans="1:10">
      <c r="A2681" s="278"/>
      <c r="B2681" s="198"/>
      <c r="C2681" s="192" t="s">
        <v>783</v>
      </c>
      <c r="D2681" s="202" t="s">
        <v>1669</v>
      </c>
      <c r="E2681" s="198" t="s">
        <v>797</v>
      </c>
      <c r="F2681" s="198" t="s">
        <v>1380</v>
      </c>
      <c r="G2681" s="205"/>
      <c r="H2681" s="199"/>
      <c r="I2681" s="216"/>
      <c r="J2681" s="131"/>
    </row>
    <row r="2682" spans="1:10">
      <c r="A2682" s="278"/>
      <c r="B2682" s="198"/>
      <c r="C2682" s="192" t="s">
        <v>803</v>
      </c>
      <c r="D2682" s="202" t="s">
        <v>896</v>
      </c>
      <c r="E2682" s="198" t="s">
        <v>798</v>
      </c>
      <c r="F2682" s="198" t="s">
        <v>248</v>
      </c>
      <c r="G2682" s="195"/>
      <c r="H2682" s="209"/>
      <c r="I2682" s="216"/>
      <c r="J2682" s="131"/>
    </row>
    <row r="2683" spans="1:10">
      <c r="A2683" s="278"/>
      <c r="B2683" s="198"/>
      <c r="C2683" s="192" t="s">
        <v>765</v>
      </c>
      <c r="D2683" s="202" t="s">
        <v>777</v>
      </c>
      <c r="E2683" s="198" t="s">
        <v>797</v>
      </c>
      <c r="F2683" s="198" t="s">
        <v>247</v>
      </c>
      <c r="G2683" s="205"/>
      <c r="H2683" s="199"/>
      <c r="I2683" s="216"/>
      <c r="J2683" s="131"/>
    </row>
    <row r="2684" spans="1:10">
      <c r="A2684" s="278"/>
      <c r="B2684" s="198"/>
      <c r="C2684" s="192" t="s">
        <v>760</v>
      </c>
      <c r="D2684" s="202" t="s">
        <v>733</v>
      </c>
      <c r="E2684" s="198" t="s">
        <v>798</v>
      </c>
      <c r="F2684" s="198" t="s">
        <v>4</v>
      </c>
      <c r="G2684" s="205"/>
      <c r="H2684" s="199"/>
      <c r="I2684" s="216"/>
      <c r="J2684" s="131"/>
    </row>
    <row r="2685" spans="1:10">
      <c r="A2685" s="278"/>
      <c r="B2685" s="198"/>
      <c r="C2685" s="192" t="s">
        <v>761</v>
      </c>
      <c r="D2685" s="202" t="s">
        <v>734</v>
      </c>
      <c r="E2685" s="198" t="s">
        <v>798</v>
      </c>
      <c r="F2685" s="198" t="s">
        <v>4</v>
      </c>
      <c r="G2685" s="205"/>
      <c r="H2685" s="199"/>
      <c r="I2685" s="216"/>
      <c r="J2685" s="131"/>
    </row>
    <row r="2686" spans="1:10">
      <c r="A2686" s="278"/>
      <c r="B2686" s="198"/>
      <c r="C2686" s="192" t="s">
        <v>985</v>
      </c>
      <c r="D2686" s="202" t="s">
        <v>732</v>
      </c>
      <c r="E2686" s="198" t="s">
        <v>798</v>
      </c>
      <c r="F2686" s="198" t="s">
        <v>4</v>
      </c>
      <c r="G2686" s="205"/>
      <c r="H2686" s="199"/>
      <c r="I2686" s="216"/>
      <c r="J2686" s="131"/>
    </row>
    <row r="2687" spans="1:10">
      <c r="A2687" s="278"/>
      <c r="B2687" s="198"/>
      <c r="C2687" s="203" t="s">
        <v>1419</v>
      </c>
      <c r="D2687" s="202" t="s">
        <v>1418</v>
      </c>
      <c r="E2687" s="198" t="s">
        <v>798</v>
      </c>
      <c r="F2687" s="198" t="s">
        <v>4</v>
      </c>
      <c r="G2687" s="205"/>
      <c r="H2687" s="199"/>
      <c r="I2687" s="216"/>
      <c r="J2687" s="131"/>
    </row>
    <row r="2688" spans="1:10">
      <c r="A2688" s="278"/>
      <c r="B2688" s="198"/>
      <c r="C2688" s="192" t="s">
        <v>764</v>
      </c>
      <c r="D2688" s="202" t="s">
        <v>776</v>
      </c>
      <c r="E2688" s="198" t="s">
        <v>798</v>
      </c>
      <c r="F2688" s="198" t="s">
        <v>4</v>
      </c>
      <c r="G2688" s="205"/>
      <c r="H2688" s="199"/>
      <c r="I2688" s="216"/>
      <c r="J2688" s="131"/>
    </row>
    <row r="2689" spans="1:10">
      <c r="A2689" s="278"/>
      <c r="B2689" s="198"/>
      <c r="C2689" s="192" t="s">
        <v>332</v>
      </c>
      <c r="D2689" s="202" t="s">
        <v>333</v>
      </c>
      <c r="E2689" s="198" t="s">
        <v>798</v>
      </c>
      <c r="F2689" s="198" t="s">
        <v>4</v>
      </c>
      <c r="G2689" s="205"/>
      <c r="H2689" s="199"/>
      <c r="I2689" s="216"/>
      <c r="J2689" s="131"/>
    </row>
    <row r="2690" spans="1:10">
      <c r="A2690" s="279"/>
      <c r="B2690" s="198"/>
      <c r="C2690" s="192" t="s">
        <v>445</v>
      </c>
      <c r="D2690" s="202" t="s">
        <v>446</v>
      </c>
      <c r="E2690" s="198" t="s">
        <v>798</v>
      </c>
      <c r="F2690" s="198" t="s">
        <v>15</v>
      </c>
      <c r="G2690" s="205"/>
      <c r="H2690" s="209"/>
      <c r="I2690" s="216"/>
      <c r="J2690" s="131"/>
    </row>
    <row r="2691" spans="1:10">
      <c r="A2691" s="204"/>
      <c r="B2691" s="198"/>
      <c r="C2691" s="192"/>
      <c r="D2691" s="202"/>
      <c r="E2691" s="198"/>
      <c r="F2691" s="198"/>
      <c r="G2691" s="205"/>
      <c r="H2691" s="199"/>
      <c r="I2691" s="216"/>
      <c r="J2691" s="131"/>
    </row>
    <row r="2692" spans="1:10" ht="24">
      <c r="A2692" s="277">
        <v>30.4</v>
      </c>
      <c r="B2692" s="204" t="s">
        <v>1226</v>
      </c>
      <c r="C2692" s="192"/>
      <c r="D2692" s="150" t="s">
        <v>1086</v>
      </c>
      <c r="E2692" s="204"/>
      <c r="F2692" s="204" t="s">
        <v>4</v>
      </c>
      <c r="G2692" s="205"/>
      <c r="H2692" s="199"/>
      <c r="I2692" s="215"/>
      <c r="J2692" s="131"/>
    </row>
    <row r="2693" spans="1:10">
      <c r="A2693" s="278"/>
      <c r="B2693" s="198"/>
      <c r="C2693" s="192" t="s">
        <v>787</v>
      </c>
      <c r="D2693" s="202" t="s">
        <v>35</v>
      </c>
      <c r="E2693" s="198" t="s">
        <v>798</v>
      </c>
      <c r="F2693" s="198" t="s">
        <v>14</v>
      </c>
      <c r="G2693" s="205"/>
      <c r="H2693" s="199"/>
      <c r="I2693" s="216"/>
    </row>
    <row r="2694" spans="1:10">
      <c r="A2694" s="278"/>
      <c r="B2694" s="198"/>
      <c r="C2694" s="192" t="s">
        <v>803</v>
      </c>
      <c r="D2694" s="202" t="s">
        <v>896</v>
      </c>
      <c r="E2694" s="198" t="s">
        <v>798</v>
      </c>
      <c r="F2694" s="198" t="s">
        <v>248</v>
      </c>
      <c r="G2694" s="195"/>
      <c r="H2694" s="209"/>
      <c r="I2694" s="216"/>
    </row>
    <row r="2695" spans="1:10" ht="24">
      <c r="A2695" s="278"/>
      <c r="B2695" s="198"/>
      <c r="C2695" s="192" t="s">
        <v>767</v>
      </c>
      <c r="D2695" s="202" t="s">
        <v>778</v>
      </c>
      <c r="E2695" s="198" t="s">
        <v>797</v>
      </c>
      <c r="F2695" s="198" t="s">
        <v>4</v>
      </c>
      <c r="G2695" s="205"/>
      <c r="H2695" s="199"/>
      <c r="I2695" s="216"/>
    </row>
    <row r="2696" spans="1:10">
      <c r="A2696" s="279"/>
      <c r="B2696" s="198"/>
      <c r="C2696" s="192" t="s">
        <v>445</v>
      </c>
      <c r="D2696" s="202" t="s">
        <v>446</v>
      </c>
      <c r="E2696" s="198" t="s">
        <v>798</v>
      </c>
      <c r="F2696" s="198" t="s">
        <v>15</v>
      </c>
      <c r="G2696" s="205"/>
      <c r="H2696" s="209"/>
      <c r="I2696" s="216"/>
    </row>
    <row r="2697" spans="1:10">
      <c r="A2697" s="204"/>
      <c r="B2697" s="198"/>
      <c r="C2697" s="192"/>
      <c r="D2697" s="202"/>
      <c r="E2697" s="198"/>
      <c r="F2697" s="198"/>
      <c r="G2697" s="205"/>
      <c r="H2697" s="199"/>
      <c r="I2697" s="216"/>
    </row>
    <row r="2698" spans="1:10" s="140" customFormat="1" ht="24">
      <c r="A2698" s="277">
        <v>30.5</v>
      </c>
      <c r="B2698" s="204" t="s">
        <v>1227</v>
      </c>
      <c r="C2698" s="193"/>
      <c r="D2698" s="150" t="s">
        <v>1087</v>
      </c>
      <c r="E2698" s="204"/>
      <c r="F2698" s="204" t="s">
        <v>3</v>
      </c>
      <c r="G2698" s="207"/>
      <c r="H2698" s="199"/>
      <c r="I2698" s="215"/>
      <c r="J2698" s="141"/>
    </row>
    <row r="2699" spans="1:10">
      <c r="A2699" s="278"/>
      <c r="B2699" s="198"/>
      <c r="C2699" s="192" t="s">
        <v>780</v>
      </c>
      <c r="D2699" s="202" t="s">
        <v>13</v>
      </c>
      <c r="E2699" s="198" t="s">
        <v>798</v>
      </c>
      <c r="F2699" s="198" t="s">
        <v>14</v>
      </c>
      <c r="G2699" s="205"/>
      <c r="H2699" s="199"/>
      <c r="I2699" s="216"/>
    </row>
    <row r="2700" spans="1:10">
      <c r="A2700" s="278"/>
      <c r="B2700" s="198"/>
      <c r="C2700" s="192" t="s">
        <v>783</v>
      </c>
      <c r="D2700" s="202" t="s">
        <v>1669</v>
      </c>
      <c r="E2700" s="198" t="s">
        <v>797</v>
      </c>
      <c r="F2700" s="198" t="s">
        <v>1380</v>
      </c>
      <c r="G2700" s="205"/>
      <c r="H2700" s="199"/>
      <c r="I2700" s="216"/>
    </row>
    <row r="2701" spans="1:10">
      <c r="A2701" s="278"/>
      <c r="B2701" s="198"/>
      <c r="C2701" s="192" t="s">
        <v>803</v>
      </c>
      <c r="D2701" s="202" t="s">
        <v>896</v>
      </c>
      <c r="E2701" s="198" t="s">
        <v>798</v>
      </c>
      <c r="F2701" s="198" t="s">
        <v>248</v>
      </c>
      <c r="G2701" s="195"/>
      <c r="H2701" s="209"/>
      <c r="I2701" s="216"/>
    </row>
    <row r="2702" spans="1:10">
      <c r="A2702" s="278"/>
      <c r="B2702" s="198"/>
      <c r="C2702" s="192" t="s">
        <v>423</v>
      </c>
      <c r="D2702" s="202" t="s">
        <v>162</v>
      </c>
      <c r="E2702" s="198" t="s">
        <v>798</v>
      </c>
      <c r="F2702" s="198" t="s">
        <v>124</v>
      </c>
      <c r="G2702" s="205"/>
      <c r="H2702" s="199"/>
      <c r="I2702" s="216"/>
    </row>
    <row r="2703" spans="1:10">
      <c r="A2703" s="278"/>
      <c r="B2703" s="198"/>
      <c r="C2703" s="192" t="s">
        <v>431</v>
      </c>
      <c r="D2703" s="202" t="s">
        <v>432</v>
      </c>
      <c r="E2703" s="198" t="s">
        <v>797</v>
      </c>
      <c r="F2703" s="198" t="s">
        <v>124</v>
      </c>
      <c r="G2703" s="205"/>
      <c r="H2703" s="199"/>
      <c r="I2703" s="216"/>
    </row>
    <row r="2704" spans="1:10">
      <c r="A2704" s="278"/>
      <c r="B2704" s="198"/>
      <c r="C2704" s="192" t="s">
        <v>376</v>
      </c>
      <c r="D2704" s="202" t="s">
        <v>380</v>
      </c>
      <c r="E2704" s="198" t="s">
        <v>798</v>
      </c>
      <c r="F2704" s="198" t="s">
        <v>251</v>
      </c>
      <c r="G2704" s="205"/>
      <c r="H2704" s="199"/>
      <c r="I2704" s="216"/>
    </row>
    <row r="2705" spans="1:10">
      <c r="A2705" s="278"/>
      <c r="B2705" s="198"/>
      <c r="C2705" s="192" t="s">
        <v>308</v>
      </c>
      <c r="D2705" s="202" t="s">
        <v>309</v>
      </c>
      <c r="E2705" s="198" t="s">
        <v>798</v>
      </c>
      <c r="F2705" s="198" t="s">
        <v>140</v>
      </c>
      <c r="G2705" s="205"/>
      <c r="H2705" s="199"/>
      <c r="I2705" s="216"/>
    </row>
    <row r="2706" spans="1:10">
      <c r="A2706" s="279"/>
      <c r="B2706" s="198"/>
      <c r="C2706" s="192" t="s">
        <v>445</v>
      </c>
      <c r="D2706" s="202" t="s">
        <v>446</v>
      </c>
      <c r="E2706" s="198" t="s">
        <v>798</v>
      </c>
      <c r="F2706" s="198" t="s">
        <v>15</v>
      </c>
      <c r="G2706" s="205"/>
      <c r="H2706" s="209"/>
      <c r="I2706" s="216"/>
    </row>
    <row r="2707" spans="1:10">
      <c r="A2707" s="204"/>
      <c r="B2707" s="198"/>
      <c r="C2707" s="192"/>
      <c r="D2707" s="202"/>
      <c r="E2707" s="198"/>
      <c r="F2707" s="198"/>
      <c r="G2707" s="205"/>
      <c r="H2707" s="199"/>
      <c r="I2707" s="216"/>
    </row>
    <row r="2708" spans="1:10" s="140" customFormat="1">
      <c r="A2708" s="277">
        <v>30.6</v>
      </c>
      <c r="B2708" s="204" t="s">
        <v>1228</v>
      </c>
      <c r="C2708" s="193"/>
      <c r="D2708" s="150" t="s">
        <v>1088</v>
      </c>
      <c r="E2708" s="204"/>
      <c r="F2708" s="204" t="s">
        <v>3</v>
      </c>
      <c r="G2708" s="207"/>
      <c r="H2708" s="199"/>
      <c r="I2708" s="215"/>
      <c r="J2708" s="141"/>
    </row>
    <row r="2709" spans="1:10">
      <c r="A2709" s="278"/>
      <c r="B2709" s="198"/>
      <c r="C2709" s="192" t="s">
        <v>780</v>
      </c>
      <c r="D2709" s="202" t="s">
        <v>13</v>
      </c>
      <c r="E2709" s="198" t="s">
        <v>798</v>
      </c>
      <c r="F2709" s="198" t="s">
        <v>14</v>
      </c>
      <c r="G2709" s="205"/>
      <c r="H2709" s="199"/>
      <c r="I2709" s="216"/>
    </row>
    <row r="2710" spans="1:10">
      <c r="A2710" s="278"/>
      <c r="B2710" s="198"/>
      <c r="C2710" s="192" t="s">
        <v>803</v>
      </c>
      <c r="D2710" s="202" t="s">
        <v>896</v>
      </c>
      <c r="E2710" s="198" t="s">
        <v>798</v>
      </c>
      <c r="F2710" s="198" t="s">
        <v>248</v>
      </c>
      <c r="G2710" s="195"/>
      <c r="H2710" s="209"/>
      <c r="I2710" s="216"/>
    </row>
    <row r="2711" spans="1:10">
      <c r="A2711" s="278"/>
      <c r="B2711" s="198"/>
      <c r="C2711" s="192" t="s">
        <v>562</v>
      </c>
      <c r="D2711" s="202" t="s">
        <v>563</v>
      </c>
      <c r="E2711" s="198" t="s">
        <v>798</v>
      </c>
      <c r="F2711" s="198" t="s">
        <v>8</v>
      </c>
      <c r="G2711" s="205"/>
      <c r="H2711" s="199"/>
      <c r="I2711" s="216"/>
    </row>
    <row r="2712" spans="1:10">
      <c r="A2712" s="278"/>
      <c r="B2712" s="198"/>
      <c r="C2712" s="192" t="s">
        <v>564</v>
      </c>
      <c r="D2712" s="202" t="s">
        <v>565</v>
      </c>
      <c r="E2712" s="198" t="s">
        <v>798</v>
      </c>
      <c r="F2712" s="198" t="s">
        <v>3</v>
      </c>
      <c r="G2712" s="205"/>
      <c r="H2712" s="199"/>
      <c r="I2712" s="216"/>
    </row>
    <row r="2713" spans="1:10">
      <c r="A2713" s="278"/>
      <c r="B2713" s="198"/>
      <c r="C2713" s="192" t="s">
        <v>388</v>
      </c>
      <c r="D2713" s="202" t="s">
        <v>387</v>
      </c>
      <c r="E2713" s="198" t="s">
        <v>798</v>
      </c>
      <c r="F2713" s="198" t="s">
        <v>8</v>
      </c>
      <c r="G2713" s="205"/>
      <c r="H2713" s="199"/>
      <c r="I2713" s="216"/>
    </row>
    <row r="2714" spans="1:10">
      <c r="A2714" s="279"/>
      <c r="B2714" s="198"/>
      <c r="C2714" s="192" t="s">
        <v>445</v>
      </c>
      <c r="D2714" s="202" t="s">
        <v>446</v>
      </c>
      <c r="E2714" s="198" t="s">
        <v>798</v>
      </c>
      <c r="F2714" s="198" t="s">
        <v>15</v>
      </c>
      <c r="G2714" s="205"/>
      <c r="H2714" s="209"/>
      <c r="I2714" s="216"/>
    </row>
    <row r="2715" spans="1:10">
      <c r="A2715" s="204"/>
      <c r="B2715" s="198"/>
      <c r="C2715" s="192"/>
      <c r="D2715" s="202"/>
      <c r="E2715" s="198"/>
      <c r="F2715" s="198"/>
      <c r="G2715" s="205"/>
      <c r="H2715" s="199"/>
      <c r="I2715" s="216"/>
    </row>
    <row r="2716" spans="1:10" ht="24">
      <c r="A2716" s="277">
        <v>30.7</v>
      </c>
      <c r="B2716" s="204" t="s">
        <v>1390</v>
      </c>
      <c r="C2716" s="192"/>
      <c r="D2716" s="150" t="s">
        <v>1393</v>
      </c>
      <c r="E2716" s="204"/>
      <c r="F2716" s="204" t="s">
        <v>4</v>
      </c>
      <c r="G2716" s="205"/>
      <c r="H2716" s="199"/>
      <c r="I2716" s="215"/>
      <c r="J2716" s="131"/>
    </row>
    <row r="2717" spans="1:10">
      <c r="A2717" s="278"/>
      <c r="B2717" s="198"/>
      <c r="C2717" s="192" t="s">
        <v>786</v>
      </c>
      <c r="D2717" s="202" t="s">
        <v>45</v>
      </c>
      <c r="E2717" s="198" t="s">
        <v>798</v>
      </c>
      <c r="F2717" s="198" t="s">
        <v>14</v>
      </c>
      <c r="G2717" s="205"/>
      <c r="H2717" s="199"/>
      <c r="I2717" s="216"/>
      <c r="J2717" s="131"/>
    </row>
    <row r="2718" spans="1:10">
      <c r="A2718" s="278"/>
      <c r="B2718" s="198"/>
      <c r="C2718" s="192" t="s">
        <v>803</v>
      </c>
      <c r="D2718" s="202" t="s">
        <v>896</v>
      </c>
      <c r="E2718" s="198" t="s">
        <v>798</v>
      </c>
      <c r="F2718" s="198" t="s">
        <v>248</v>
      </c>
      <c r="G2718" s="195"/>
      <c r="H2718" s="209"/>
      <c r="I2718" s="216"/>
      <c r="J2718" s="131"/>
    </row>
    <row r="2719" spans="1:10">
      <c r="A2719" s="278"/>
      <c r="B2719" s="198"/>
      <c r="C2719" s="192" t="s">
        <v>1391</v>
      </c>
      <c r="D2719" s="202" t="s">
        <v>1392</v>
      </c>
      <c r="E2719" s="198" t="s">
        <v>797</v>
      </c>
      <c r="F2719" s="198" t="s">
        <v>4</v>
      </c>
      <c r="G2719" s="205"/>
      <c r="H2719" s="199"/>
      <c r="I2719" s="216"/>
      <c r="J2719" s="131"/>
    </row>
    <row r="2720" spans="1:10">
      <c r="A2720" s="279"/>
      <c r="B2720" s="198"/>
      <c r="C2720" s="192" t="s">
        <v>445</v>
      </c>
      <c r="D2720" s="202" t="s">
        <v>446</v>
      </c>
      <c r="E2720" s="198" t="s">
        <v>798</v>
      </c>
      <c r="F2720" s="198" t="s">
        <v>15</v>
      </c>
      <c r="G2720" s="205"/>
      <c r="H2720" s="209"/>
      <c r="I2720" s="216"/>
      <c r="J2720" s="131"/>
    </row>
    <row r="2721" spans="1:10">
      <c r="A2721" s="204"/>
      <c r="B2721" s="198"/>
      <c r="C2721" s="192"/>
      <c r="D2721" s="202"/>
      <c r="E2721" s="198"/>
      <c r="F2721" s="198"/>
      <c r="G2721" s="205"/>
      <c r="H2721" s="199"/>
      <c r="I2721" s="216"/>
      <c r="J2721" s="131"/>
    </row>
    <row r="2722" spans="1:10">
      <c r="A2722" s="277">
        <v>30.8</v>
      </c>
      <c r="B2722" s="204" t="s">
        <v>1643</v>
      </c>
      <c r="C2722" s="192"/>
      <c r="D2722" s="150" t="s">
        <v>1648</v>
      </c>
      <c r="E2722" s="198"/>
      <c r="F2722" s="204" t="s">
        <v>3</v>
      </c>
      <c r="G2722" s="207"/>
      <c r="H2722" s="210"/>
      <c r="I2722" s="215"/>
      <c r="J2722" s="131"/>
    </row>
    <row r="2723" spans="1:10">
      <c r="A2723" s="278"/>
      <c r="B2723" s="198"/>
      <c r="C2723" s="192" t="s">
        <v>786</v>
      </c>
      <c r="D2723" s="202" t="s">
        <v>45</v>
      </c>
      <c r="E2723" s="198" t="s">
        <v>798</v>
      </c>
      <c r="F2723" s="198" t="s">
        <v>14</v>
      </c>
      <c r="G2723" s="205"/>
      <c r="H2723" s="199"/>
      <c r="I2723" s="216"/>
      <c r="J2723" s="131"/>
    </row>
    <row r="2724" spans="1:10">
      <c r="A2724" s="278"/>
      <c r="B2724" s="198"/>
      <c r="C2724" s="192" t="s">
        <v>803</v>
      </c>
      <c r="D2724" s="202" t="s">
        <v>896</v>
      </c>
      <c r="E2724" s="198" t="s">
        <v>798</v>
      </c>
      <c r="F2724" s="198" t="s">
        <v>248</v>
      </c>
      <c r="G2724" s="205"/>
      <c r="H2724" s="199"/>
      <c r="I2724" s="216"/>
      <c r="J2724" s="131"/>
    </row>
    <row r="2725" spans="1:10">
      <c r="A2725" s="278"/>
      <c r="B2725" s="198"/>
      <c r="C2725" s="203" t="s">
        <v>536</v>
      </c>
      <c r="D2725" s="202" t="s">
        <v>288</v>
      </c>
      <c r="E2725" s="198" t="s">
        <v>798</v>
      </c>
      <c r="F2725" s="198" t="s">
        <v>140</v>
      </c>
      <c r="G2725" s="205"/>
      <c r="H2725" s="199"/>
      <c r="I2725" s="216"/>
      <c r="J2725" s="131"/>
    </row>
    <row r="2726" spans="1:10">
      <c r="A2726" s="278"/>
      <c r="B2726" s="198"/>
      <c r="C2726" s="192" t="s">
        <v>535</v>
      </c>
      <c r="D2726" s="202" t="s">
        <v>1341</v>
      </c>
      <c r="E2726" s="198" t="s">
        <v>798</v>
      </c>
      <c r="F2726" s="198" t="s">
        <v>140</v>
      </c>
      <c r="G2726" s="205"/>
      <c r="H2726" s="199"/>
      <c r="I2726" s="216"/>
      <c r="J2726" s="131"/>
    </row>
    <row r="2727" spans="1:10">
      <c r="A2727" s="279"/>
      <c r="B2727" s="198"/>
      <c r="C2727" s="192" t="s">
        <v>445</v>
      </c>
      <c r="D2727" s="202" t="s">
        <v>446</v>
      </c>
      <c r="E2727" s="198" t="s">
        <v>798</v>
      </c>
      <c r="F2727" s="198" t="s">
        <v>15</v>
      </c>
      <c r="G2727" s="205"/>
      <c r="H2727" s="199"/>
      <c r="I2727" s="216"/>
      <c r="J2727" s="131"/>
    </row>
    <row r="2728" spans="1:10">
      <c r="A2728" s="204"/>
      <c r="B2728" s="198"/>
      <c r="C2728" s="192"/>
      <c r="D2728" s="202"/>
      <c r="E2728" s="198"/>
      <c r="F2728" s="198"/>
      <c r="G2728" s="205"/>
      <c r="H2728" s="199"/>
      <c r="I2728" s="216"/>
      <c r="J2728" s="131"/>
    </row>
    <row r="2729" spans="1:10" ht="16.899999999999999" customHeight="1">
      <c r="A2729" s="277">
        <v>30.9</v>
      </c>
      <c r="B2729" s="204" t="s">
        <v>1644</v>
      </c>
      <c r="C2729" s="192"/>
      <c r="D2729" s="150" t="s">
        <v>1649</v>
      </c>
      <c r="E2729" s="204"/>
      <c r="F2729" s="204" t="s">
        <v>4</v>
      </c>
      <c r="G2729" s="205"/>
      <c r="H2729" s="199"/>
      <c r="I2729" s="215"/>
      <c r="J2729" s="131"/>
    </row>
    <row r="2730" spans="1:10">
      <c r="A2730" s="278"/>
      <c r="B2730" s="198"/>
      <c r="C2730" s="192" t="s">
        <v>780</v>
      </c>
      <c r="D2730" s="202" t="s">
        <v>13</v>
      </c>
      <c r="E2730" s="198" t="s">
        <v>798</v>
      </c>
      <c r="F2730" s="198" t="s">
        <v>14</v>
      </c>
      <c r="G2730" s="205"/>
      <c r="H2730" s="199"/>
      <c r="I2730" s="216"/>
      <c r="J2730" s="131"/>
    </row>
    <row r="2731" spans="1:10">
      <c r="A2731" s="278"/>
      <c r="B2731" s="198"/>
      <c r="C2731" s="192" t="s">
        <v>803</v>
      </c>
      <c r="D2731" s="202" t="s">
        <v>896</v>
      </c>
      <c r="E2731" s="198" t="s">
        <v>798</v>
      </c>
      <c r="F2731" s="198" t="s">
        <v>248</v>
      </c>
      <c r="G2731" s="205"/>
      <c r="H2731" s="199"/>
      <c r="I2731" s="216"/>
      <c r="J2731" s="131"/>
    </row>
    <row r="2732" spans="1:10">
      <c r="A2732" s="278"/>
      <c r="B2732" s="198"/>
      <c r="C2732" s="192" t="s">
        <v>1650</v>
      </c>
      <c r="D2732" s="202" t="s">
        <v>1651</v>
      </c>
      <c r="E2732" s="198" t="s">
        <v>798</v>
      </c>
      <c r="F2732" s="198" t="s">
        <v>4</v>
      </c>
      <c r="G2732" s="205"/>
      <c r="H2732" s="199"/>
      <c r="I2732" s="216"/>
      <c r="J2732" s="131"/>
    </row>
    <row r="2733" spans="1:10">
      <c r="A2733" s="279"/>
      <c r="B2733" s="198"/>
      <c r="C2733" s="192" t="s">
        <v>445</v>
      </c>
      <c r="D2733" s="202" t="s">
        <v>446</v>
      </c>
      <c r="E2733" s="198" t="s">
        <v>798</v>
      </c>
      <c r="F2733" s="198" t="s">
        <v>15</v>
      </c>
      <c r="G2733" s="205"/>
      <c r="H2733" s="199"/>
      <c r="I2733" s="216"/>
      <c r="J2733" s="131"/>
    </row>
    <row r="2734" spans="1:10">
      <c r="A2734" s="204"/>
      <c r="B2734" s="198"/>
      <c r="C2734" s="192"/>
      <c r="D2734" s="202"/>
      <c r="E2734" s="198"/>
      <c r="F2734" s="198"/>
      <c r="G2734" s="205"/>
      <c r="H2734" s="199"/>
      <c r="I2734" s="216"/>
      <c r="J2734" s="131"/>
    </row>
    <row r="2735" spans="1:10" ht="24">
      <c r="A2735" s="280">
        <v>30.1</v>
      </c>
      <c r="B2735" s="204" t="s">
        <v>1645</v>
      </c>
      <c r="C2735" s="192"/>
      <c r="D2735" s="150" t="s">
        <v>1652</v>
      </c>
      <c r="E2735" s="198"/>
      <c r="F2735" s="198" t="s">
        <v>15</v>
      </c>
      <c r="G2735" s="205"/>
      <c r="H2735" s="199"/>
      <c r="I2735" s="216"/>
      <c r="J2735" s="131"/>
    </row>
    <row r="2736" spans="1:10" ht="24">
      <c r="A2736" s="281"/>
      <c r="B2736" s="198"/>
      <c r="C2736" s="192" t="s">
        <v>1653</v>
      </c>
      <c r="D2736" s="202" t="s">
        <v>1652</v>
      </c>
      <c r="E2736" s="198" t="s">
        <v>797</v>
      </c>
      <c r="F2736" s="198" t="s">
        <v>15</v>
      </c>
      <c r="G2736" s="205"/>
      <c r="H2736" s="199"/>
      <c r="I2736" s="216"/>
      <c r="J2736" s="131"/>
    </row>
    <row r="2737" spans="1:10">
      <c r="A2737" s="204"/>
      <c r="B2737" s="198"/>
      <c r="C2737" s="192"/>
      <c r="D2737" s="202"/>
      <c r="E2737" s="198"/>
      <c r="F2737" s="198"/>
      <c r="G2737" s="205"/>
      <c r="H2737" s="199"/>
      <c r="I2737" s="216"/>
      <c r="J2737" s="131"/>
    </row>
    <row r="2738" spans="1:10">
      <c r="A2738" s="277">
        <v>30.11</v>
      </c>
      <c r="B2738" s="204" t="s">
        <v>1646</v>
      </c>
      <c r="C2738" s="192"/>
      <c r="D2738" s="150" t="s">
        <v>1654</v>
      </c>
      <c r="E2738" s="198"/>
      <c r="F2738" s="204" t="s">
        <v>4</v>
      </c>
      <c r="G2738" s="207"/>
      <c r="H2738" s="210"/>
      <c r="I2738" s="215"/>
      <c r="J2738" s="131"/>
    </row>
    <row r="2739" spans="1:10">
      <c r="A2739" s="278"/>
      <c r="B2739" s="198"/>
      <c r="C2739" s="192" t="s">
        <v>780</v>
      </c>
      <c r="D2739" s="202" t="s">
        <v>13</v>
      </c>
      <c r="E2739" s="198" t="s">
        <v>798</v>
      </c>
      <c r="F2739" s="198" t="s">
        <v>14</v>
      </c>
      <c r="G2739" s="205"/>
      <c r="H2739" s="199"/>
      <c r="I2739" s="216"/>
      <c r="J2739" s="131"/>
    </row>
    <row r="2740" spans="1:10">
      <c r="A2740" s="278"/>
      <c r="B2740" s="198"/>
      <c r="C2740" s="192" t="s">
        <v>803</v>
      </c>
      <c r="D2740" s="202" t="s">
        <v>896</v>
      </c>
      <c r="E2740" s="198" t="s">
        <v>798</v>
      </c>
      <c r="F2740" s="198" t="s">
        <v>248</v>
      </c>
      <c r="G2740" s="205"/>
      <c r="H2740" s="199"/>
      <c r="I2740" s="216"/>
      <c r="J2740" s="131"/>
    </row>
    <row r="2741" spans="1:10" ht="37.9" customHeight="1">
      <c r="A2741" s="279"/>
      <c r="B2741" s="198"/>
      <c r="C2741" s="192" t="s">
        <v>443</v>
      </c>
      <c r="D2741" s="202" t="s">
        <v>1373</v>
      </c>
      <c r="E2741" s="198" t="s">
        <v>797</v>
      </c>
      <c r="F2741" s="198" t="s">
        <v>444</v>
      </c>
      <c r="G2741" s="205"/>
      <c r="H2741" s="199"/>
      <c r="I2741" s="216"/>
      <c r="J2741" s="131"/>
    </row>
    <row r="2742" spans="1:10">
      <c r="A2742" s="204"/>
      <c r="B2742" s="198"/>
      <c r="C2742" s="192"/>
      <c r="D2742" s="202"/>
      <c r="E2742" s="198"/>
      <c r="F2742" s="198"/>
      <c r="G2742" s="205"/>
      <c r="H2742" s="199"/>
      <c r="I2742" s="216"/>
      <c r="J2742" s="131"/>
    </row>
    <row r="2743" spans="1:10" ht="24">
      <c r="A2743" s="277">
        <v>30.12</v>
      </c>
      <c r="B2743" s="204" t="s">
        <v>1647</v>
      </c>
      <c r="C2743" s="192"/>
      <c r="D2743" s="150" t="s">
        <v>1655</v>
      </c>
      <c r="E2743" s="204"/>
      <c r="F2743" s="204" t="s">
        <v>4</v>
      </c>
      <c r="G2743" s="207"/>
      <c r="H2743" s="210"/>
      <c r="I2743" s="215"/>
      <c r="J2743" s="131"/>
    </row>
    <row r="2744" spans="1:10">
      <c r="A2744" s="278"/>
      <c r="B2744" s="198"/>
      <c r="C2744" s="192" t="s">
        <v>780</v>
      </c>
      <c r="D2744" s="202" t="s">
        <v>13</v>
      </c>
      <c r="E2744" s="198" t="s">
        <v>798</v>
      </c>
      <c r="F2744" s="198" t="s">
        <v>14</v>
      </c>
      <c r="G2744" s="205"/>
      <c r="H2744" s="199"/>
      <c r="I2744" s="216"/>
      <c r="J2744" s="131"/>
    </row>
    <row r="2745" spans="1:10" ht="40.15" customHeight="1">
      <c r="A2745" s="278"/>
      <c r="B2745" s="198"/>
      <c r="C2745" s="192" t="s">
        <v>783</v>
      </c>
      <c r="D2745" s="202" t="s">
        <v>1669</v>
      </c>
      <c r="E2745" s="198" t="s">
        <v>797</v>
      </c>
      <c r="F2745" s="198" t="s">
        <v>1380</v>
      </c>
      <c r="G2745" s="205"/>
      <c r="H2745" s="199"/>
      <c r="I2745" s="216"/>
      <c r="J2745" s="131"/>
    </row>
    <row r="2746" spans="1:10">
      <c r="A2746" s="278"/>
      <c r="B2746" s="198"/>
      <c r="C2746" s="192" t="s">
        <v>803</v>
      </c>
      <c r="D2746" s="202" t="s">
        <v>896</v>
      </c>
      <c r="E2746" s="198" t="s">
        <v>798</v>
      </c>
      <c r="F2746" s="198" t="s">
        <v>248</v>
      </c>
      <c r="G2746" s="205"/>
      <c r="H2746" s="199"/>
      <c r="I2746" s="216"/>
      <c r="J2746" s="131"/>
    </row>
    <row r="2747" spans="1:10">
      <c r="A2747" s="278"/>
      <c r="B2747" s="198"/>
      <c r="C2747" s="203" t="s">
        <v>301</v>
      </c>
      <c r="D2747" s="202" t="s">
        <v>302</v>
      </c>
      <c r="E2747" s="198" t="s">
        <v>797</v>
      </c>
      <c r="F2747" s="198" t="s">
        <v>163</v>
      </c>
      <c r="G2747" s="205"/>
      <c r="H2747" s="199"/>
      <c r="I2747" s="216"/>
      <c r="J2747" s="131"/>
    </row>
    <row r="2748" spans="1:10">
      <c r="A2748" s="278"/>
      <c r="B2748" s="198"/>
      <c r="C2748" s="203" t="s">
        <v>425</v>
      </c>
      <c r="D2748" s="202" t="s">
        <v>98</v>
      </c>
      <c r="E2748" s="198" t="s">
        <v>798</v>
      </c>
      <c r="F2748" s="198" t="s">
        <v>124</v>
      </c>
      <c r="G2748" s="205"/>
      <c r="H2748" s="199"/>
      <c r="I2748" s="216"/>
      <c r="J2748" s="131"/>
    </row>
    <row r="2749" spans="1:10">
      <c r="A2749" s="278"/>
      <c r="B2749" s="198"/>
      <c r="C2749" s="192" t="s">
        <v>536</v>
      </c>
      <c r="D2749" s="202" t="s">
        <v>288</v>
      </c>
      <c r="E2749" s="198" t="s">
        <v>798</v>
      </c>
      <c r="F2749" s="198" t="s">
        <v>140</v>
      </c>
      <c r="G2749" s="205"/>
      <c r="H2749" s="199"/>
      <c r="I2749" s="216"/>
      <c r="J2749" s="131"/>
    </row>
    <row r="2750" spans="1:10">
      <c r="A2750" s="278"/>
      <c r="B2750" s="198"/>
      <c r="C2750" s="203" t="s">
        <v>534</v>
      </c>
      <c r="D2750" s="202" t="s">
        <v>149</v>
      </c>
      <c r="E2750" s="198" t="s">
        <v>798</v>
      </c>
      <c r="F2750" s="198" t="s">
        <v>140</v>
      </c>
      <c r="G2750" s="205"/>
      <c r="H2750" s="199"/>
      <c r="I2750" s="216"/>
      <c r="J2750" s="131"/>
    </row>
    <row r="2751" spans="1:10">
      <c r="A2751" s="278"/>
      <c r="B2751" s="198"/>
      <c r="C2751" s="192" t="s">
        <v>410</v>
      </c>
      <c r="D2751" s="202" t="s">
        <v>36</v>
      </c>
      <c r="E2751" s="198" t="s">
        <v>798</v>
      </c>
      <c r="F2751" s="198" t="s">
        <v>7</v>
      </c>
      <c r="G2751" s="205"/>
      <c r="H2751" s="199"/>
      <c r="I2751" s="216"/>
      <c r="J2751" s="131"/>
    </row>
    <row r="2752" spans="1:10">
      <c r="A2752" s="279"/>
      <c r="B2752" s="198"/>
      <c r="C2752" s="192" t="s">
        <v>445</v>
      </c>
      <c r="D2752" s="202" t="s">
        <v>446</v>
      </c>
      <c r="E2752" s="198" t="s">
        <v>798</v>
      </c>
      <c r="F2752" s="198" t="s">
        <v>15</v>
      </c>
      <c r="G2752" s="205"/>
      <c r="H2752" s="199"/>
      <c r="I2752" s="216"/>
      <c r="J2752" s="131"/>
    </row>
    <row r="2753" spans="1:10">
      <c r="A2753" s="204"/>
      <c r="B2753" s="198"/>
      <c r="C2753" s="192"/>
      <c r="D2753" s="202"/>
      <c r="E2753" s="198"/>
      <c r="F2753" s="198"/>
      <c r="G2753" s="205"/>
      <c r="H2753" s="199"/>
      <c r="I2753" s="216"/>
      <c r="J2753" s="131"/>
    </row>
    <row r="2754" spans="1:10" ht="93" customHeight="1">
      <c r="A2754" s="282">
        <v>30.13</v>
      </c>
      <c r="B2754" s="204" t="s">
        <v>1725</v>
      </c>
      <c r="C2754" s="193"/>
      <c r="D2754" s="150" t="s">
        <v>1729</v>
      </c>
      <c r="E2754" s="204"/>
      <c r="F2754" s="204" t="s">
        <v>4</v>
      </c>
      <c r="G2754" s="207"/>
      <c r="H2754" s="210"/>
      <c r="I2754" s="215"/>
    </row>
    <row r="2755" spans="1:10" s="140" customFormat="1" ht="258.75" customHeight="1">
      <c r="A2755" s="282"/>
      <c r="B2755" s="204"/>
      <c r="C2755" s="192" t="s">
        <v>1726</v>
      </c>
      <c r="D2755" s="202" t="s">
        <v>1727</v>
      </c>
      <c r="E2755" s="198" t="s">
        <v>798</v>
      </c>
      <c r="F2755" s="198" t="s">
        <v>4</v>
      </c>
      <c r="G2755" s="205"/>
      <c r="H2755" s="199"/>
      <c r="I2755" s="216"/>
      <c r="J2755" s="141">
        <f>((3715.01*22949)+15511038)*1.19</f>
        <v>119912494.9631</v>
      </c>
    </row>
    <row r="2756" spans="1:10" s="140" customFormat="1">
      <c r="A2756" s="232"/>
      <c r="B2756" s="232"/>
      <c r="C2756" s="192"/>
      <c r="D2756" s="202"/>
      <c r="E2756" s="198"/>
      <c r="F2756" s="198"/>
      <c r="G2756" s="205"/>
      <c r="H2756" s="199"/>
      <c r="I2756" s="216"/>
      <c r="J2756" s="141"/>
    </row>
    <row r="2757" spans="1:10">
      <c r="A2757" s="204">
        <v>31</v>
      </c>
      <c r="B2757" s="204" t="s">
        <v>1209</v>
      </c>
      <c r="C2757" s="192"/>
      <c r="D2757" s="150" t="s">
        <v>1089</v>
      </c>
      <c r="E2757" s="198"/>
      <c r="F2757" s="198"/>
      <c r="G2757" s="205"/>
      <c r="H2757" s="199"/>
      <c r="I2757" s="216"/>
      <c r="J2757" s="131"/>
    </row>
    <row r="2758" spans="1:10">
      <c r="A2758" s="204"/>
      <c r="B2758" s="198"/>
      <c r="C2758" s="192"/>
      <c r="D2758" s="202"/>
      <c r="E2758" s="198"/>
      <c r="F2758" s="198"/>
      <c r="G2758" s="205"/>
      <c r="H2758" s="199"/>
      <c r="I2758" s="216"/>
      <c r="J2758" s="131"/>
    </row>
    <row r="2759" spans="1:10" s="140" customFormat="1">
      <c r="A2759" s="277">
        <v>31.1</v>
      </c>
      <c r="B2759" s="204" t="s">
        <v>1229</v>
      </c>
      <c r="C2759" s="193"/>
      <c r="D2759" s="150" t="s">
        <v>1090</v>
      </c>
      <c r="E2759" s="204"/>
      <c r="F2759" s="204" t="s">
        <v>163</v>
      </c>
      <c r="G2759" s="207"/>
      <c r="H2759" s="199"/>
      <c r="I2759" s="215"/>
      <c r="J2759" s="141"/>
    </row>
    <row r="2760" spans="1:10">
      <c r="A2760" s="278"/>
      <c r="B2760" s="198"/>
      <c r="C2760" s="192" t="s">
        <v>786</v>
      </c>
      <c r="D2760" s="202" t="s">
        <v>45</v>
      </c>
      <c r="E2760" s="198" t="s">
        <v>798</v>
      </c>
      <c r="F2760" s="198" t="s">
        <v>14</v>
      </c>
      <c r="G2760" s="205"/>
      <c r="H2760" s="199"/>
      <c r="I2760" s="216"/>
    </row>
    <row r="2761" spans="1:10">
      <c r="A2761" s="278"/>
      <c r="B2761" s="198"/>
      <c r="C2761" s="192" t="s">
        <v>803</v>
      </c>
      <c r="D2761" s="202" t="s">
        <v>896</v>
      </c>
      <c r="E2761" s="198" t="s">
        <v>798</v>
      </c>
      <c r="F2761" s="198" t="s">
        <v>248</v>
      </c>
      <c r="G2761" s="195"/>
      <c r="H2761" s="209"/>
      <c r="I2761" s="216"/>
    </row>
    <row r="2762" spans="1:10">
      <c r="A2762" s="278"/>
      <c r="B2762" s="198"/>
      <c r="C2762" s="192" t="s">
        <v>532</v>
      </c>
      <c r="D2762" s="202" t="s">
        <v>901</v>
      </c>
      <c r="E2762" s="198" t="s">
        <v>798</v>
      </c>
      <c r="F2762" s="198" t="s">
        <v>140</v>
      </c>
      <c r="G2762" s="205"/>
      <c r="H2762" s="199"/>
      <c r="I2762" s="216"/>
    </row>
    <row r="2763" spans="1:10">
      <c r="A2763" s="278"/>
      <c r="B2763" s="198"/>
      <c r="C2763" s="192" t="s">
        <v>354</v>
      </c>
      <c r="D2763" s="202" t="s">
        <v>244</v>
      </c>
      <c r="E2763" s="198" t="s">
        <v>798</v>
      </c>
      <c r="F2763" s="198" t="s">
        <v>259</v>
      </c>
      <c r="G2763" s="205"/>
      <c r="H2763" s="199"/>
      <c r="I2763" s="216"/>
    </row>
    <row r="2764" spans="1:10">
      <c r="A2764" s="279"/>
      <c r="B2764" s="198"/>
      <c r="C2764" s="192" t="s">
        <v>445</v>
      </c>
      <c r="D2764" s="202" t="s">
        <v>446</v>
      </c>
      <c r="E2764" s="198" t="s">
        <v>798</v>
      </c>
      <c r="F2764" s="198" t="s">
        <v>15</v>
      </c>
      <c r="G2764" s="205"/>
      <c r="H2764" s="209"/>
      <c r="I2764" s="216"/>
    </row>
    <row r="2765" spans="1:10">
      <c r="A2765" s="204"/>
      <c r="B2765" s="198"/>
      <c r="C2765" s="192"/>
      <c r="D2765" s="202"/>
      <c r="E2765" s="198"/>
      <c r="F2765" s="198"/>
      <c r="G2765" s="205"/>
      <c r="H2765" s="199"/>
      <c r="I2765" s="216"/>
    </row>
    <row r="2766" spans="1:10" s="140" customFormat="1">
      <c r="A2766" s="277">
        <v>31.2</v>
      </c>
      <c r="B2766" s="204" t="s">
        <v>1230</v>
      </c>
      <c r="C2766" s="193"/>
      <c r="D2766" s="150" t="s">
        <v>249</v>
      </c>
      <c r="E2766" s="204"/>
      <c r="F2766" s="204" t="s">
        <v>163</v>
      </c>
      <c r="G2766" s="207"/>
      <c r="H2766" s="199"/>
      <c r="I2766" s="215"/>
      <c r="J2766" s="141"/>
    </row>
    <row r="2767" spans="1:10">
      <c r="A2767" s="278"/>
      <c r="B2767" s="198"/>
      <c r="C2767" s="192" t="s">
        <v>786</v>
      </c>
      <c r="D2767" s="202" t="s">
        <v>45</v>
      </c>
      <c r="E2767" s="198" t="s">
        <v>798</v>
      </c>
      <c r="F2767" s="198" t="s">
        <v>14</v>
      </c>
      <c r="G2767" s="205"/>
      <c r="H2767" s="199"/>
      <c r="I2767" s="216"/>
      <c r="J2767" s="131"/>
    </row>
    <row r="2768" spans="1:10">
      <c r="A2768" s="278"/>
      <c r="B2768" s="198"/>
      <c r="C2768" s="192" t="s">
        <v>803</v>
      </c>
      <c r="D2768" s="202" t="s">
        <v>896</v>
      </c>
      <c r="E2768" s="198" t="s">
        <v>798</v>
      </c>
      <c r="F2768" s="198" t="s">
        <v>248</v>
      </c>
      <c r="G2768" s="195"/>
      <c r="H2768" s="209"/>
      <c r="I2768" s="216"/>
      <c r="J2768" s="131"/>
    </row>
    <row r="2769" spans="1:10">
      <c r="A2769" s="278"/>
      <c r="B2769" s="198"/>
      <c r="C2769" s="192" t="s">
        <v>532</v>
      </c>
      <c r="D2769" s="202" t="s">
        <v>901</v>
      </c>
      <c r="E2769" s="198" t="s">
        <v>798</v>
      </c>
      <c r="F2769" s="198" t="s">
        <v>140</v>
      </c>
      <c r="G2769" s="205"/>
      <c r="H2769" s="199"/>
      <c r="I2769" s="216"/>
      <c r="J2769" s="131"/>
    </row>
    <row r="2770" spans="1:10">
      <c r="A2770" s="278"/>
      <c r="B2770" s="198"/>
      <c r="C2770" s="192" t="s">
        <v>354</v>
      </c>
      <c r="D2770" s="202" t="s">
        <v>244</v>
      </c>
      <c r="E2770" s="198" t="s">
        <v>798</v>
      </c>
      <c r="F2770" s="198" t="s">
        <v>259</v>
      </c>
      <c r="G2770" s="205"/>
      <c r="H2770" s="199"/>
      <c r="I2770" s="216"/>
      <c r="J2770" s="131"/>
    </row>
    <row r="2771" spans="1:10">
      <c r="A2771" s="279"/>
      <c r="B2771" s="198"/>
      <c r="C2771" s="192" t="s">
        <v>445</v>
      </c>
      <c r="D2771" s="202" t="s">
        <v>446</v>
      </c>
      <c r="E2771" s="198" t="s">
        <v>798</v>
      </c>
      <c r="F2771" s="198" t="s">
        <v>15</v>
      </c>
      <c r="G2771" s="205"/>
      <c r="H2771" s="209"/>
      <c r="I2771" s="216"/>
      <c r="J2771" s="131"/>
    </row>
    <row r="2772" spans="1:10">
      <c r="A2772" s="204"/>
      <c r="B2772" s="198"/>
      <c r="C2772" s="192"/>
      <c r="D2772" s="202"/>
      <c r="E2772" s="198"/>
      <c r="F2772" s="198"/>
      <c r="G2772" s="205"/>
      <c r="H2772" s="199"/>
      <c r="I2772" s="216"/>
      <c r="J2772" s="131"/>
    </row>
    <row r="2773" spans="1:10">
      <c r="A2773" s="277">
        <v>31.3</v>
      </c>
      <c r="B2773" s="204" t="s">
        <v>1631</v>
      </c>
      <c r="C2773" s="193"/>
      <c r="D2773" s="150" t="s">
        <v>1632</v>
      </c>
      <c r="E2773" s="204"/>
      <c r="F2773" s="204" t="s">
        <v>3</v>
      </c>
      <c r="G2773" s="207"/>
      <c r="H2773" s="210"/>
      <c r="I2773" s="215"/>
    </row>
    <row r="2774" spans="1:10">
      <c r="A2774" s="278"/>
      <c r="B2774" s="198"/>
      <c r="C2774" s="192" t="s">
        <v>786</v>
      </c>
      <c r="D2774" s="202" t="s">
        <v>45</v>
      </c>
      <c r="E2774" s="198" t="s">
        <v>798</v>
      </c>
      <c r="F2774" s="198" t="s">
        <v>14</v>
      </c>
      <c r="G2774" s="205"/>
      <c r="H2774" s="199"/>
      <c r="I2774" s="216"/>
    </row>
    <row r="2775" spans="1:10">
      <c r="A2775" s="278"/>
      <c r="B2775" s="198"/>
      <c r="C2775" s="192" t="s">
        <v>803</v>
      </c>
      <c r="D2775" s="202" t="s">
        <v>896</v>
      </c>
      <c r="E2775" s="198" t="s">
        <v>798</v>
      </c>
      <c r="F2775" s="198" t="s">
        <v>248</v>
      </c>
      <c r="G2775" s="195"/>
      <c r="H2775" s="209"/>
      <c r="I2775" s="216"/>
    </row>
    <row r="2776" spans="1:10">
      <c r="A2776" s="278"/>
      <c r="B2776" s="198"/>
      <c r="C2776" s="192" t="s">
        <v>532</v>
      </c>
      <c r="D2776" s="202" t="s">
        <v>901</v>
      </c>
      <c r="E2776" s="198" t="s">
        <v>798</v>
      </c>
      <c r="F2776" s="198" t="s">
        <v>140</v>
      </c>
      <c r="G2776" s="205"/>
      <c r="H2776" s="199"/>
      <c r="I2776" s="216"/>
    </row>
    <row r="2777" spans="1:10">
      <c r="A2777" s="278"/>
      <c r="B2777" s="198"/>
      <c r="C2777" s="192" t="s">
        <v>354</v>
      </c>
      <c r="D2777" s="202" t="s">
        <v>244</v>
      </c>
      <c r="E2777" s="198" t="s">
        <v>798</v>
      </c>
      <c r="F2777" s="198" t="s">
        <v>259</v>
      </c>
      <c r="G2777" s="205"/>
      <c r="H2777" s="199"/>
      <c r="I2777" s="216"/>
    </row>
    <row r="2778" spans="1:10">
      <c r="A2778" s="279"/>
      <c r="B2778" s="198"/>
      <c r="C2778" s="192" t="s">
        <v>445</v>
      </c>
      <c r="D2778" s="202" t="s">
        <v>446</v>
      </c>
      <c r="E2778" s="198" t="s">
        <v>798</v>
      </c>
      <c r="F2778" s="198" t="s">
        <v>15</v>
      </c>
      <c r="G2778" s="205"/>
      <c r="H2778" s="209"/>
      <c r="I2778" s="216"/>
    </row>
    <row r="2779" spans="1:10">
      <c r="A2779" s="204"/>
      <c r="B2779" s="198"/>
      <c r="C2779" s="192"/>
      <c r="D2779" s="202"/>
      <c r="E2779" s="198"/>
      <c r="F2779" s="198"/>
      <c r="G2779" s="205"/>
      <c r="H2779" s="199"/>
      <c r="I2779" s="216"/>
    </row>
    <row r="2780" spans="1:10" s="140" customFormat="1" ht="127.5" customHeight="1">
      <c r="A2780" s="277">
        <v>31.4</v>
      </c>
      <c r="B2780" s="204" t="s">
        <v>1633</v>
      </c>
      <c r="C2780" s="193"/>
      <c r="D2780" s="150" t="s">
        <v>1636</v>
      </c>
      <c r="E2780" s="204"/>
      <c r="F2780" s="204" t="s">
        <v>4</v>
      </c>
      <c r="G2780" s="207"/>
      <c r="H2780" s="210"/>
      <c r="I2780" s="215"/>
      <c r="J2780" s="141"/>
    </row>
    <row r="2781" spans="1:10" ht="84">
      <c r="A2781" s="279"/>
      <c r="B2781" s="198"/>
      <c r="C2781" s="192" t="s">
        <v>1580</v>
      </c>
      <c r="D2781" s="202" t="s">
        <v>1636</v>
      </c>
      <c r="E2781" s="198" t="s">
        <v>1586</v>
      </c>
      <c r="F2781" s="198" t="s">
        <v>4</v>
      </c>
      <c r="G2781" s="205"/>
      <c r="H2781" s="199"/>
      <c r="I2781" s="216"/>
    </row>
    <row r="2782" spans="1:10">
      <c r="A2782" s="204"/>
      <c r="B2782" s="198"/>
      <c r="C2782" s="192"/>
      <c r="D2782" s="202"/>
      <c r="E2782" s="198"/>
      <c r="F2782" s="198"/>
      <c r="G2782" s="205"/>
      <c r="H2782" s="199"/>
      <c r="I2782" s="216"/>
    </row>
    <row r="2783" spans="1:10" ht="24">
      <c r="A2783" s="277">
        <v>31.5</v>
      </c>
      <c r="B2783" s="204" t="s">
        <v>1634</v>
      </c>
      <c r="C2783" s="192"/>
      <c r="D2783" s="150" t="s">
        <v>1637</v>
      </c>
      <c r="E2783" s="198"/>
      <c r="F2783" s="204" t="s">
        <v>4</v>
      </c>
      <c r="G2783" s="205"/>
      <c r="H2783" s="199"/>
      <c r="I2783" s="215"/>
    </row>
    <row r="2784" spans="1:10">
      <c r="A2784" s="278"/>
      <c r="B2784" s="198"/>
      <c r="C2784" s="192" t="s">
        <v>781</v>
      </c>
      <c r="D2784" s="202" t="s">
        <v>93</v>
      </c>
      <c r="E2784" s="198" t="s">
        <v>798</v>
      </c>
      <c r="F2784" s="198" t="s">
        <v>14</v>
      </c>
      <c r="G2784" s="205"/>
      <c r="H2784" s="199"/>
      <c r="I2784" s="216"/>
    </row>
    <row r="2785" spans="1:10">
      <c r="A2785" s="278"/>
      <c r="B2785" s="198"/>
      <c r="C2785" s="192" t="s">
        <v>803</v>
      </c>
      <c r="D2785" s="202" t="s">
        <v>896</v>
      </c>
      <c r="E2785" s="198" t="s">
        <v>798</v>
      </c>
      <c r="F2785" s="198" t="s">
        <v>248</v>
      </c>
      <c r="G2785" s="205"/>
      <c r="H2785" s="199"/>
      <c r="I2785" s="216"/>
    </row>
    <row r="2786" spans="1:10">
      <c r="A2786" s="279"/>
      <c r="B2786" s="198"/>
      <c r="C2786" s="192" t="s">
        <v>1581</v>
      </c>
      <c r="D2786" s="202" t="s">
        <v>1638</v>
      </c>
      <c r="E2786" s="198" t="s">
        <v>1586</v>
      </c>
      <c r="F2786" s="198" t="s">
        <v>4</v>
      </c>
      <c r="G2786" s="205"/>
      <c r="H2786" s="199"/>
      <c r="I2786" s="216"/>
    </row>
    <row r="2787" spans="1:10">
      <c r="A2787" s="204"/>
      <c r="B2787" s="198"/>
      <c r="C2787" s="192"/>
      <c r="D2787" s="202"/>
      <c r="E2787" s="198"/>
      <c r="F2787" s="198"/>
      <c r="G2787" s="205"/>
      <c r="H2787" s="199"/>
      <c r="I2787" s="216"/>
    </row>
    <row r="2788" spans="1:10" s="140" customFormat="1" ht="33" customHeight="1">
      <c r="A2788" s="277">
        <v>31.6</v>
      </c>
      <c r="B2788" s="204" t="s">
        <v>1635</v>
      </c>
      <c r="C2788" s="193"/>
      <c r="D2788" s="150" t="s">
        <v>1639</v>
      </c>
      <c r="E2788" s="204"/>
      <c r="F2788" s="204" t="s">
        <v>4</v>
      </c>
      <c r="G2788" s="207"/>
      <c r="H2788" s="210"/>
      <c r="I2788" s="215"/>
      <c r="J2788" s="141"/>
    </row>
    <row r="2789" spans="1:10">
      <c r="A2789" s="278"/>
      <c r="B2789" s="198"/>
      <c r="C2789" s="192" t="s">
        <v>781</v>
      </c>
      <c r="D2789" s="202" t="s">
        <v>93</v>
      </c>
      <c r="E2789" s="198" t="s">
        <v>798</v>
      </c>
      <c r="F2789" s="198" t="s">
        <v>14</v>
      </c>
      <c r="G2789" s="205"/>
      <c r="H2789" s="199"/>
      <c r="I2789" s="216"/>
    </row>
    <row r="2790" spans="1:10">
      <c r="A2790" s="278"/>
      <c r="B2790" s="198"/>
      <c r="C2790" s="192" t="s">
        <v>803</v>
      </c>
      <c r="D2790" s="202" t="s">
        <v>896</v>
      </c>
      <c r="E2790" s="198" t="s">
        <v>798</v>
      </c>
      <c r="F2790" s="198" t="s">
        <v>248</v>
      </c>
      <c r="G2790" s="205"/>
      <c r="H2790" s="199"/>
      <c r="I2790" s="216"/>
    </row>
    <row r="2791" spans="1:10">
      <c r="A2791" s="278"/>
      <c r="B2791" s="198"/>
      <c r="C2791" s="203" t="s">
        <v>1582</v>
      </c>
      <c r="D2791" s="202" t="s">
        <v>1642</v>
      </c>
      <c r="E2791" s="198" t="s">
        <v>1586</v>
      </c>
      <c r="F2791" s="198" t="s">
        <v>4</v>
      </c>
      <c r="G2791" s="205"/>
      <c r="H2791" s="199"/>
      <c r="I2791" s="216"/>
    </row>
    <row r="2792" spans="1:10">
      <c r="A2792" s="278"/>
      <c r="B2792" s="198"/>
      <c r="C2792" s="203" t="s">
        <v>1583</v>
      </c>
      <c r="D2792" s="202" t="s">
        <v>1640</v>
      </c>
      <c r="E2792" s="198" t="s">
        <v>1586</v>
      </c>
      <c r="F2792" s="198" t="s">
        <v>4</v>
      </c>
      <c r="G2792" s="205"/>
      <c r="H2792" s="199"/>
      <c r="I2792" s="216"/>
    </row>
    <row r="2793" spans="1:10">
      <c r="A2793" s="279"/>
      <c r="B2793" s="198"/>
      <c r="C2793" s="203" t="s">
        <v>1584</v>
      </c>
      <c r="D2793" s="202" t="s">
        <v>1641</v>
      </c>
      <c r="E2793" s="198" t="s">
        <v>1586</v>
      </c>
      <c r="F2793" s="198" t="s">
        <v>4</v>
      </c>
      <c r="G2793" s="205"/>
      <c r="H2793" s="199"/>
      <c r="I2793" s="216"/>
    </row>
    <row r="2794" spans="1:10">
      <c r="A2794" s="204"/>
      <c r="B2794" s="198"/>
      <c r="C2794" s="192"/>
      <c r="D2794" s="202"/>
      <c r="E2794" s="198"/>
      <c r="F2794" s="198"/>
      <c r="G2794" s="205"/>
      <c r="H2794" s="199"/>
      <c r="I2794" s="216"/>
    </row>
    <row r="2795" spans="1:10" s="140" customFormat="1">
      <c r="A2795" s="204">
        <v>32</v>
      </c>
      <c r="B2795" s="204" t="s">
        <v>1408</v>
      </c>
      <c r="C2795" s="193"/>
      <c r="D2795" s="150" t="s">
        <v>1091</v>
      </c>
      <c r="E2795" s="204"/>
      <c r="F2795" s="204"/>
      <c r="G2795" s="207"/>
      <c r="H2795" s="199"/>
      <c r="I2795" s="215"/>
      <c r="J2795" s="141"/>
    </row>
    <row r="2796" spans="1:10">
      <c r="A2796" s="204"/>
      <c r="B2796" s="198"/>
      <c r="C2796" s="192"/>
      <c r="D2796" s="202"/>
      <c r="E2796" s="198"/>
      <c r="F2796" s="198"/>
      <c r="G2796" s="205"/>
      <c r="H2796" s="199"/>
      <c r="I2796" s="216"/>
    </row>
    <row r="2797" spans="1:10" s="140" customFormat="1">
      <c r="A2797" s="277">
        <v>32.1</v>
      </c>
      <c r="B2797" s="204" t="s">
        <v>1679</v>
      </c>
      <c r="C2797" s="193"/>
      <c r="D2797" s="150" t="s">
        <v>1680</v>
      </c>
      <c r="E2797" s="204"/>
      <c r="F2797" s="204" t="s">
        <v>3</v>
      </c>
      <c r="G2797" s="207"/>
      <c r="H2797" s="199"/>
      <c r="I2797" s="215"/>
      <c r="J2797" s="141"/>
    </row>
    <row r="2798" spans="1:10">
      <c r="A2798" s="278"/>
      <c r="B2798" s="198"/>
      <c r="C2798" s="192" t="s">
        <v>780</v>
      </c>
      <c r="D2798" s="202" t="s">
        <v>13</v>
      </c>
      <c r="E2798" s="198" t="s">
        <v>798</v>
      </c>
      <c r="F2798" s="198" t="s">
        <v>14</v>
      </c>
      <c r="G2798" s="205"/>
      <c r="H2798" s="199"/>
      <c r="I2798" s="216"/>
    </row>
    <row r="2799" spans="1:10">
      <c r="A2799" s="278"/>
      <c r="B2799" s="198"/>
      <c r="C2799" s="192" t="s">
        <v>803</v>
      </c>
      <c r="D2799" s="202" t="s">
        <v>896</v>
      </c>
      <c r="E2799" s="198" t="s">
        <v>798</v>
      </c>
      <c r="F2799" s="198" t="s">
        <v>248</v>
      </c>
      <c r="G2799" s="195"/>
      <c r="H2799" s="209"/>
      <c r="I2799" s="216"/>
    </row>
    <row r="2800" spans="1:10" ht="38.25" customHeight="1">
      <c r="A2800" s="279"/>
      <c r="B2800" s="198"/>
      <c r="C2800" s="192" t="s">
        <v>443</v>
      </c>
      <c r="D2800" s="202" t="s">
        <v>1373</v>
      </c>
      <c r="E2800" s="198" t="s">
        <v>797</v>
      </c>
      <c r="F2800" s="198" t="s">
        <v>444</v>
      </c>
      <c r="G2800" s="205"/>
      <c r="H2800" s="199"/>
      <c r="I2800" s="216"/>
    </row>
    <row r="2801" spans="2:10">
      <c r="B2801" s="75"/>
      <c r="C2801" s="135"/>
      <c r="H2801" s="137"/>
      <c r="I2801" s="139"/>
      <c r="J2801" s="131"/>
    </row>
    <row r="2802" spans="2:10">
      <c r="B2802" s="75"/>
      <c r="C2802" s="135"/>
      <c r="H2802" s="137"/>
      <c r="I2802" s="139"/>
      <c r="J2802" s="131"/>
    </row>
    <row r="2803" spans="2:10">
      <c r="B2803" s="75"/>
      <c r="C2803" s="135"/>
      <c r="H2803" s="137"/>
      <c r="I2803" s="139"/>
      <c r="J2803" s="131"/>
    </row>
    <row r="2804" spans="2:10">
      <c r="B2804" s="75"/>
      <c r="C2804" s="135"/>
      <c r="H2804" s="137"/>
      <c r="I2804" s="139"/>
      <c r="J2804" s="131"/>
    </row>
    <row r="2805" spans="2:10">
      <c r="B2805" s="75"/>
      <c r="C2805" s="135"/>
      <c r="H2805" s="137"/>
      <c r="I2805" s="139"/>
      <c r="J2805" s="131"/>
    </row>
    <row r="2806" spans="2:10">
      <c r="B2806" s="75"/>
      <c r="C2806" s="135"/>
      <c r="H2806" s="137"/>
      <c r="I2806" s="139"/>
      <c r="J2806" s="131"/>
    </row>
    <row r="2807" spans="2:10">
      <c r="B2807" s="75"/>
      <c r="C2807" s="135"/>
      <c r="H2807" s="137"/>
      <c r="I2807" s="139"/>
      <c r="J2807" s="131"/>
    </row>
    <row r="2808" spans="2:10">
      <c r="B2808" s="75"/>
      <c r="C2808" s="135"/>
      <c r="H2808" s="137"/>
      <c r="I2808" s="139"/>
      <c r="J2808" s="131"/>
    </row>
    <row r="2809" spans="2:10">
      <c r="B2809" s="75"/>
      <c r="C2809" s="135"/>
      <c r="H2809" s="137"/>
      <c r="I2809" s="139"/>
      <c r="J2809" s="131"/>
    </row>
    <row r="2810" spans="2:10">
      <c r="B2810" s="75"/>
      <c r="C2810" s="135"/>
      <c r="H2810" s="137"/>
      <c r="I2810" s="139"/>
      <c r="J2810" s="131"/>
    </row>
    <row r="2811" spans="2:10">
      <c r="B2811" s="75"/>
      <c r="C2811" s="135"/>
      <c r="H2811" s="137"/>
      <c r="I2811" s="139"/>
      <c r="J2811" s="131"/>
    </row>
    <row r="2812" spans="2:10">
      <c r="B2812" s="75"/>
      <c r="C2812" s="135"/>
      <c r="H2812" s="137"/>
      <c r="I2812" s="139"/>
      <c r="J2812" s="131"/>
    </row>
    <row r="2813" spans="2:10">
      <c r="B2813" s="75"/>
      <c r="C2813" s="135"/>
      <c r="H2813" s="137"/>
      <c r="I2813" s="139"/>
      <c r="J2813" s="131"/>
    </row>
    <row r="2814" spans="2:10">
      <c r="B2814" s="75"/>
      <c r="C2814" s="135"/>
      <c r="H2814" s="137"/>
      <c r="I2814" s="139"/>
      <c r="J2814" s="131"/>
    </row>
    <row r="2815" spans="2:10">
      <c r="B2815" s="75"/>
      <c r="C2815" s="135"/>
      <c r="H2815" s="137"/>
      <c r="I2815" s="139"/>
      <c r="J2815" s="131"/>
    </row>
    <row r="2816" spans="2:10">
      <c r="B2816" s="75"/>
      <c r="C2816" s="135"/>
      <c r="H2816" s="137"/>
      <c r="I2816" s="139"/>
      <c r="J2816" s="131"/>
    </row>
    <row r="2817" spans="2:10">
      <c r="B2817" s="75"/>
      <c r="C2817" s="135"/>
      <c r="H2817" s="137"/>
      <c r="I2817" s="139"/>
      <c r="J2817" s="131"/>
    </row>
    <row r="2818" spans="2:10">
      <c r="B2818" s="75"/>
      <c r="C2818" s="135"/>
      <c r="H2818" s="137"/>
      <c r="I2818" s="139"/>
      <c r="J2818" s="131"/>
    </row>
    <row r="2819" spans="2:10">
      <c r="B2819" s="75"/>
      <c r="C2819" s="135"/>
      <c r="H2819" s="137"/>
      <c r="I2819" s="139"/>
      <c r="J2819" s="131"/>
    </row>
    <row r="2820" spans="2:10">
      <c r="B2820" s="75"/>
      <c r="C2820" s="135"/>
      <c r="H2820" s="137"/>
      <c r="I2820" s="139"/>
      <c r="J2820" s="131"/>
    </row>
    <row r="2821" spans="2:10">
      <c r="B2821" s="75"/>
      <c r="C2821" s="135"/>
      <c r="H2821" s="137"/>
      <c r="I2821" s="139"/>
      <c r="J2821" s="131"/>
    </row>
    <row r="2822" spans="2:10">
      <c r="B2822" s="75"/>
      <c r="C2822" s="135"/>
      <c r="H2822" s="137"/>
      <c r="I2822" s="139"/>
      <c r="J2822" s="131"/>
    </row>
    <row r="2823" spans="2:10">
      <c r="B2823" s="75"/>
      <c r="C2823" s="135"/>
      <c r="H2823" s="137"/>
      <c r="I2823" s="139"/>
      <c r="J2823" s="131"/>
    </row>
    <row r="2824" spans="2:10">
      <c r="B2824" s="75"/>
      <c r="C2824" s="135"/>
      <c r="H2824" s="137"/>
      <c r="I2824" s="139"/>
      <c r="J2824" s="131"/>
    </row>
    <row r="2825" spans="2:10">
      <c r="B2825" s="75"/>
      <c r="C2825" s="135"/>
      <c r="H2825" s="137"/>
      <c r="I2825" s="139"/>
      <c r="J2825" s="131"/>
    </row>
    <row r="2826" spans="2:10">
      <c r="B2826" s="75"/>
      <c r="C2826" s="135"/>
      <c r="H2826" s="137"/>
      <c r="I2826" s="139"/>
      <c r="J2826" s="131"/>
    </row>
    <row r="2827" spans="2:10">
      <c r="B2827" s="75"/>
      <c r="C2827" s="135"/>
      <c r="H2827" s="137"/>
      <c r="I2827" s="139"/>
      <c r="J2827" s="131"/>
    </row>
    <row r="2828" spans="2:10">
      <c r="B2828" s="75"/>
      <c r="C2828" s="135"/>
      <c r="H2828" s="137"/>
      <c r="I2828" s="139"/>
      <c r="J2828" s="131"/>
    </row>
    <row r="2829" spans="2:10">
      <c r="B2829" s="75"/>
      <c r="C2829" s="135"/>
      <c r="H2829" s="137"/>
      <c r="I2829" s="139"/>
      <c r="J2829" s="131"/>
    </row>
    <row r="2830" spans="2:10">
      <c r="B2830" s="75"/>
      <c r="C2830" s="135"/>
      <c r="H2830" s="137"/>
      <c r="I2830" s="139"/>
      <c r="J2830" s="131"/>
    </row>
    <row r="2831" spans="2:10">
      <c r="B2831" s="75"/>
      <c r="C2831" s="135"/>
      <c r="H2831" s="137"/>
      <c r="I2831" s="139"/>
      <c r="J2831" s="131"/>
    </row>
    <row r="2832" spans="2:10">
      <c r="B2832" s="75"/>
      <c r="C2832" s="135"/>
      <c r="H2832" s="137"/>
      <c r="I2832" s="139"/>
      <c r="J2832" s="131"/>
    </row>
    <row r="2833" spans="2:10">
      <c r="B2833" s="75"/>
      <c r="C2833" s="135"/>
      <c r="H2833" s="137"/>
      <c r="I2833" s="139"/>
      <c r="J2833" s="131"/>
    </row>
    <row r="2834" spans="2:10">
      <c r="B2834" s="75"/>
      <c r="C2834" s="135"/>
      <c r="H2834" s="137"/>
      <c r="I2834" s="139"/>
      <c r="J2834" s="131"/>
    </row>
    <row r="2835" spans="2:10">
      <c r="B2835" s="75"/>
      <c r="C2835" s="135"/>
      <c r="H2835" s="137"/>
      <c r="I2835" s="139"/>
      <c r="J2835" s="131"/>
    </row>
    <row r="2836" spans="2:10">
      <c r="B2836" s="75"/>
      <c r="C2836" s="135"/>
      <c r="H2836" s="137"/>
      <c r="I2836" s="139"/>
      <c r="J2836" s="131"/>
    </row>
    <row r="2837" spans="2:10">
      <c r="B2837" s="75"/>
      <c r="C2837" s="135"/>
      <c r="H2837" s="137"/>
      <c r="I2837" s="139"/>
      <c r="J2837" s="131"/>
    </row>
    <row r="2838" spans="2:10">
      <c r="B2838" s="75"/>
      <c r="C2838" s="135"/>
      <c r="H2838" s="137"/>
      <c r="I2838" s="139"/>
      <c r="J2838" s="131"/>
    </row>
    <row r="2839" spans="2:10">
      <c r="B2839" s="75"/>
      <c r="C2839" s="135"/>
      <c r="H2839" s="137"/>
      <c r="I2839" s="139"/>
      <c r="J2839" s="131"/>
    </row>
    <row r="2840" spans="2:10">
      <c r="B2840" s="75"/>
      <c r="C2840" s="135"/>
      <c r="H2840" s="137"/>
      <c r="I2840" s="139"/>
      <c r="J2840" s="131"/>
    </row>
    <row r="2841" spans="2:10">
      <c r="B2841" s="75"/>
      <c r="C2841" s="135"/>
      <c r="H2841" s="137"/>
      <c r="I2841" s="139"/>
      <c r="J2841" s="131"/>
    </row>
    <row r="2842" spans="2:10">
      <c r="B2842" s="75"/>
      <c r="C2842" s="135"/>
      <c r="H2842" s="137"/>
      <c r="I2842" s="139"/>
      <c r="J2842" s="131"/>
    </row>
    <row r="2843" spans="2:10">
      <c r="B2843" s="75"/>
      <c r="C2843" s="135"/>
      <c r="H2843" s="137"/>
      <c r="I2843" s="139"/>
      <c r="J2843" s="131"/>
    </row>
    <row r="2844" spans="2:10">
      <c r="B2844" s="75"/>
      <c r="C2844" s="135"/>
      <c r="H2844" s="137"/>
      <c r="I2844" s="139"/>
      <c r="J2844" s="131"/>
    </row>
    <row r="2845" spans="2:10">
      <c r="B2845" s="75"/>
      <c r="C2845" s="135"/>
      <c r="H2845" s="137"/>
      <c r="I2845" s="139"/>
      <c r="J2845" s="131"/>
    </row>
    <row r="2846" spans="2:10">
      <c r="B2846" s="75"/>
      <c r="C2846" s="135"/>
      <c r="H2846" s="137"/>
      <c r="I2846" s="139"/>
      <c r="J2846" s="131"/>
    </row>
    <row r="2847" spans="2:10">
      <c r="B2847" s="75"/>
      <c r="C2847" s="135"/>
      <c r="H2847" s="137"/>
      <c r="I2847" s="139"/>
      <c r="J2847" s="131"/>
    </row>
    <row r="2848" spans="2:10">
      <c r="B2848" s="75"/>
      <c r="C2848" s="135"/>
      <c r="H2848" s="137"/>
      <c r="I2848" s="139"/>
      <c r="J2848" s="131"/>
    </row>
    <row r="2849" spans="2:10">
      <c r="B2849" s="75"/>
      <c r="C2849" s="135"/>
      <c r="H2849" s="137"/>
      <c r="I2849" s="139"/>
      <c r="J2849" s="131"/>
    </row>
    <row r="2850" spans="2:10">
      <c r="B2850" s="75"/>
      <c r="C2850" s="135"/>
      <c r="H2850" s="137"/>
      <c r="I2850" s="139"/>
      <c r="J2850" s="131"/>
    </row>
    <row r="2851" spans="2:10">
      <c r="B2851" s="75"/>
      <c r="C2851" s="135"/>
      <c r="H2851" s="137"/>
      <c r="I2851" s="139"/>
      <c r="J2851" s="131"/>
    </row>
    <row r="2852" spans="2:10">
      <c r="B2852" s="75"/>
      <c r="C2852" s="135"/>
      <c r="H2852" s="137"/>
      <c r="I2852" s="139"/>
      <c r="J2852" s="131"/>
    </row>
    <row r="2853" spans="2:10">
      <c r="B2853" s="75"/>
      <c r="C2853" s="135"/>
      <c r="H2853" s="137"/>
      <c r="I2853" s="139"/>
      <c r="J2853" s="131"/>
    </row>
    <row r="2854" spans="2:10">
      <c r="B2854" s="75"/>
      <c r="C2854" s="135"/>
      <c r="H2854" s="137"/>
      <c r="I2854" s="139"/>
      <c r="J2854" s="131"/>
    </row>
    <row r="2855" spans="2:10">
      <c r="B2855" s="75"/>
      <c r="C2855" s="135"/>
      <c r="H2855" s="137"/>
      <c r="I2855" s="139"/>
      <c r="J2855" s="131"/>
    </row>
    <row r="2856" spans="2:10">
      <c r="B2856" s="75"/>
      <c r="C2856" s="135"/>
      <c r="H2856" s="137"/>
      <c r="I2856" s="139"/>
      <c r="J2856" s="131"/>
    </row>
    <row r="2857" spans="2:10">
      <c r="B2857" s="75"/>
      <c r="C2857" s="135"/>
      <c r="H2857" s="137"/>
      <c r="I2857" s="139"/>
      <c r="J2857" s="131"/>
    </row>
    <row r="2858" spans="2:10">
      <c r="B2858" s="75"/>
      <c r="C2858" s="135"/>
      <c r="H2858" s="137"/>
      <c r="I2858" s="139"/>
      <c r="J2858" s="131"/>
    </row>
    <row r="2859" spans="2:10">
      <c r="B2859" s="75"/>
      <c r="C2859" s="135"/>
      <c r="H2859" s="137"/>
      <c r="I2859" s="139"/>
      <c r="J2859" s="131"/>
    </row>
    <row r="2860" spans="2:10">
      <c r="B2860" s="75"/>
      <c r="C2860" s="135"/>
      <c r="H2860" s="137"/>
      <c r="I2860" s="139"/>
      <c r="J2860" s="131"/>
    </row>
    <row r="2861" spans="2:10">
      <c r="B2861" s="75"/>
      <c r="C2861" s="135"/>
      <c r="H2861" s="137"/>
      <c r="I2861" s="139"/>
      <c r="J2861" s="131"/>
    </row>
    <row r="2862" spans="2:10">
      <c r="B2862" s="75"/>
      <c r="C2862" s="135"/>
      <c r="H2862" s="137"/>
      <c r="I2862" s="139"/>
      <c r="J2862" s="131"/>
    </row>
    <row r="2863" spans="2:10">
      <c r="B2863" s="75"/>
      <c r="C2863" s="135"/>
      <c r="H2863" s="137"/>
      <c r="I2863" s="139"/>
      <c r="J2863" s="131"/>
    </row>
    <row r="2864" spans="2:10">
      <c r="B2864" s="75"/>
      <c r="C2864" s="135"/>
      <c r="H2864" s="137"/>
      <c r="I2864" s="139"/>
      <c r="J2864" s="131"/>
    </row>
    <row r="2865" spans="2:10">
      <c r="B2865" s="75"/>
      <c r="C2865" s="135"/>
      <c r="H2865" s="137"/>
      <c r="I2865" s="139"/>
      <c r="J2865" s="131"/>
    </row>
    <row r="2866" spans="2:10">
      <c r="B2866" s="75"/>
      <c r="C2866" s="135"/>
      <c r="H2866" s="137"/>
      <c r="I2866" s="139"/>
      <c r="J2866" s="131"/>
    </row>
    <row r="2867" spans="2:10">
      <c r="B2867" s="75"/>
      <c r="C2867" s="135"/>
      <c r="H2867" s="137"/>
      <c r="I2867" s="139"/>
      <c r="J2867" s="131"/>
    </row>
    <row r="2868" spans="2:10">
      <c r="B2868" s="75"/>
      <c r="C2868" s="135"/>
      <c r="H2868" s="137"/>
      <c r="I2868" s="139"/>
      <c r="J2868" s="131"/>
    </row>
    <row r="2869" spans="2:10">
      <c r="B2869" s="75"/>
      <c r="C2869" s="135"/>
      <c r="H2869" s="137"/>
      <c r="I2869" s="139"/>
      <c r="J2869" s="131"/>
    </row>
    <row r="2870" spans="2:10">
      <c r="B2870" s="75"/>
      <c r="C2870" s="135"/>
      <c r="H2870" s="137"/>
      <c r="I2870" s="139"/>
      <c r="J2870" s="131"/>
    </row>
    <row r="2871" spans="2:10">
      <c r="B2871" s="75"/>
      <c r="C2871" s="135"/>
      <c r="H2871" s="137"/>
      <c r="I2871" s="139"/>
      <c r="J2871" s="131"/>
    </row>
    <row r="2872" spans="2:10">
      <c r="B2872" s="75"/>
      <c r="C2872" s="135"/>
      <c r="H2872" s="137"/>
      <c r="I2872" s="139"/>
      <c r="J2872" s="131"/>
    </row>
    <row r="2873" spans="2:10">
      <c r="B2873" s="75"/>
      <c r="C2873" s="135"/>
      <c r="H2873" s="137"/>
      <c r="I2873" s="139"/>
      <c r="J2873" s="131"/>
    </row>
    <row r="2874" spans="2:10">
      <c r="B2874" s="75"/>
      <c r="C2874" s="135"/>
      <c r="H2874" s="137"/>
      <c r="I2874" s="139"/>
      <c r="J2874" s="131"/>
    </row>
    <row r="2875" spans="2:10">
      <c r="B2875" s="75"/>
      <c r="C2875" s="135"/>
      <c r="H2875" s="137"/>
      <c r="I2875" s="139"/>
      <c r="J2875" s="131"/>
    </row>
    <row r="2876" spans="2:10">
      <c r="B2876" s="75"/>
      <c r="C2876" s="135"/>
      <c r="H2876" s="137"/>
      <c r="I2876" s="139"/>
      <c r="J2876" s="131"/>
    </row>
    <row r="2877" spans="2:10">
      <c r="B2877" s="75"/>
      <c r="C2877" s="135"/>
      <c r="H2877" s="137"/>
      <c r="I2877" s="139"/>
      <c r="J2877" s="131"/>
    </row>
    <row r="2878" spans="2:10">
      <c r="B2878" s="75"/>
      <c r="C2878" s="135"/>
      <c r="H2878" s="137"/>
      <c r="I2878" s="139"/>
      <c r="J2878" s="131"/>
    </row>
    <row r="2879" spans="2:10">
      <c r="B2879" s="75"/>
      <c r="C2879" s="135"/>
      <c r="H2879" s="137"/>
      <c r="I2879" s="139"/>
      <c r="J2879" s="131"/>
    </row>
    <row r="2880" spans="2:10">
      <c r="B2880" s="75"/>
      <c r="C2880" s="135"/>
      <c r="H2880" s="137"/>
      <c r="I2880" s="139"/>
      <c r="J2880" s="131"/>
    </row>
    <row r="2881" spans="2:10">
      <c r="B2881" s="75"/>
      <c r="C2881" s="135"/>
      <c r="H2881" s="137"/>
      <c r="I2881" s="139"/>
      <c r="J2881" s="131"/>
    </row>
    <row r="2882" spans="2:10">
      <c r="B2882" s="75"/>
      <c r="C2882" s="135"/>
      <c r="H2882" s="137"/>
      <c r="I2882" s="139"/>
      <c r="J2882" s="131"/>
    </row>
    <row r="2883" spans="2:10">
      <c r="B2883" s="75"/>
      <c r="C2883" s="135"/>
      <c r="H2883" s="137"/>
      <c r="I2883" s="139"/>
      <c r="J2883" s="131"/>
    </row>
    <row r="2884" spans="2:10">
      <c r="B2884" s="75"/>
      <c r="C2884" s="135"/>
      <c r="H2884" s="137"/>
      <c r="I2884" s="139"/>
      <c r="J2884" s="131"/>
    </row>
    <row r="2885" spans="2:10">
      <c r="B2885" s="75"/>
      <c r="C2885" s="135"/>
      <c r="H2885" s="137"/>
      <c r="I2885" s="139"/>
      <c r="J2885" s="131"/>
    </row>
    <row r="2886" spans="2:10">
      <c r="B2886" s="75"/>
      <c r="C2886" s="135"/>
      <c r="H2886" s="137"/>
      <c r="I2886" s="139"/>
      <c r="J2886" s="131"/>
    </row>
    <row r="2887" spans="2:10">
      <c r="B2887" s="75"/>
      <c r="C2887" s="135"/>
      <c r="H2887" s="137"/>
      <c r="I2887" s="139"/>
      <c r="J2887" s="131"/>
    </row>
    <row r="2888" spans="2:10">
      <c r="B2888" s="75"/>
      <c r="C2888" s="135"/>
      <c r="H2888" s="137"/>
      <c r="I2888" s="139"/>
      <c r="J2888" s="131"/>
    </row>
    <row r="2889" spans="2:10">
      <c r="B2889" s="75"/>
      <c r="C2889" s="135"/>
      <c r="H2889" s="137"/>
      <c r="I2889" s="139"/>
      <c r="J2889" s="131"/>
    </row>
    <row r="2890" spans="2:10">
      <c r="B2890" s="75"/>
      <c r="C2890" s="135"/>
      <c r="H2890" s="137"/>
      <c r="I2890" s="139"/>
      <c r="J2890" s="131"/>
    </row>
    <row r="2891" spans="2:10">
      <c r="B2891" s="75"/>
      <c r="C2891" s="135"/>
      <c r="H2891" s="137"/>
      <c r="I2891" s="139"/>
      <c r="J2891" s="131"/>
    </row>
    <row r="2892" spans="2:10">
      <c r="B2892" s="75"/>
      <c r="C2892" s="135"/>
      <c r="H2892" s="137"/>
      <c r="I2892" s="139"/>
      <c r="J2892" s="131"/>
    </row>
    <row r="2893" spans="2:10">
      <c r="B2893" s="75"/>
      <c r="C2893" s="135"/>
      <c r="H2893" s="137"/>
      <c r="I2893" s="139"/>
      <c r="J2893" s="131"/>
    </row>
    <row r="2894" spans="2:10">
      <c r="B2894" s="75"/>
      <c r="C2894" s="135"/>
      <c r="H2894" s="137"/>
      <c r="I2894" s="139"/>
      <c r="J2894" s="131"/>
    </row>
    <row r="2895" spans="2:10">
      <c r="B2895" s="75"/>
      <c r="C2895" s="135"/>
      <c r="H2895" s="137"/>
      <c r="I2895" s="139"/>
      <c r="J2895" s="131"/>
    </row>
    <row r="2896" spans="2:10">
      <c r="B2896" s="75"/>
      <c r="C2896" s="135"/>
      <c r="H2896" s="137"/>
      <c r="I2896" s="139"/>
      <c r="J2896" s="131"/>
    </row>
    <row r="2897" spans="2:10">
      <c r="B2897" s="75"/>
      <c r="C2897" s="135"/>
      <c r="H2897" s="137"/>
      <c r="I2897" s="139"/>
      <c r="J2897" s="131"/>
    </row>
    <row r="2898" spans="2:10">
      <c r="B2898" s="75"/>
      <c r="C2898" s="135"/>
      <c r="H2898" s="137"/>
      <c r="I2898" s="139"/>
      <c r="J2898" s="131"/>
    </row>
    <row r="2899" spans="2:10">
      <c r="B2899" s="75"/>
      <c r="C2899" s="135"/>
      <c r="H2899" s="137"/>
      <c r="I2899" s="139"/>
      <c r="J2899" s="131"/>
    </row>
    <row r="2900" spans="2:10">
      <c r="B2900" s="75"/>
      <c r="C2900" s="135"/>
      <c r="H2900" s="137"/>
      <c r="I2900" s="139"/>
      <c r="J2900" s="131"/>
    </row>
    <row r="2901" spans="2:10">
      <c r="B2901" s="75"/>
      <c r="C2901" s="135"/>
      <c r="H2901" s="137"/>
      <c r="I2901" s="139"/>
      <c r="J2901" s="131"/>
    </row>
    <row r="2902" spans="2:10">
      <c r="B2902" s="75"/>
      <c r="C2902" s="135"/>
      <c r="H2902" s="137"/>
      <c r="I2902" s="139"/>
      <c r="J2902" s="131"/>
    </row>
    <row r="2903" spans="2:10">
      <c r="B2903" s="75"/>
      <c r="C2903" s="135"/>
      <c r="H2903" s="137"/>
      <c r="I2903" s="139"/>
      <c r="J2903" s="131"/>
    </row>
    <row r="2904" spans="2:10">
      <c r="B2904" s="75"/>
      <c r="C2904" s="135"/>
      <c r="H2904" s="137"/>
      <c r="I2904" s="139"/>
      <c r="J2904" s="131"/>
    </row>
    <row r="2905" spans="2:10">
      <c r="B2905" s="75"/>
      <c r="C2905" s="135"/>
      <c r="H2905" s="137"/>
      <c r="I2905" s="139"/>
      <c r="J2905" s="131"/>
    </row>
    <row r="2906" spans="2:10">
      <c r="B2906" s="75"/>
      <c r="C2906" s="135"/>
      <c r="H2906" s="137"/>
      <c r="I2906" s="139"/>
      <c r="J2906" s="131"/>
    </row>
    <row r="2907" spans="2:10">
      <c r="B2907" s="75"/>
      <c r="C2907" s="135"/>
      <c r="H2907" s="137"/>
      <c r="I2907" s="139"/>
      <c r="J2907" s="131"/>
    </row>
    <row r="2908" spans="2:10">
      <c r="B2908" s="75"/>
      <c r="C2908" s="135"/>
      <c r="H2908" s="137"/>
      <c r="I2908" s="139"/>
      <c r="J2908" s="131"/>
    </row>
    <row r="2909" spans="2:10">
      <c r="B2909" s="75"/>
      <c r="C2909" s="135"/>
      <c r="H2909" s="137"/>
      <c r="I2909" s="139"/>
      <c r="J2909" s="131"/>
    </row>
    <row r="2910" spans="2:10">
      <c r="B2910" s="75"/>
      <c r="C2910" s="135"/>
      <c r="H2910" s="137"/>
      <c r="I2910" s="139"/>
      <c r="J2910" s="131"/>
    </row>
    <row r="2911" spans="2:10">
      <c r="B2911" s="75"/>
      <c r="C2911" s="135"/>
      <c r="H2911" s="137"/>
      <c r="I2911" s="139"/>
      <c r="J2911" s="131"/>
    </row>
    <row r="2912" spans="2:10">
      <c r="B2912" s="75"/>
      <c r="C2912" s="135"/>
      <c r="H2912" s="137"/>
      <c r="I2912" s="139"/>
      <c r="J2912" s="131"/>
    </row>
    <row r="2913" spans="2:10">
      <c r="B2913" s="75"/>
      <c r="C2913" s="135"/>
      <c r="H2913" s="137"/>
      <c r="I2913" s="139"/>
      <c r="J2913" s="131"/>
    </row>
    <row r="2914" spans="2:10">
      <c r="B2914" s="75"/>
      <c r="C2914" s="135"/>
      <c r="H2914" s="137"/>
      <c r="I2914" s="139"/>
      <c r="J2914" s="131"/>
    </row>
    <row r="2915" spans="2:10">
      <c r="B2915" s="75"/>
      <c r="C2915" s="135"/>
      <c r="H2915" s="137"/>
      <c r="I2915" s="139"/>
      <c r="J2915" s="131"/>
    </row>
    <row r="2916" spans="2:10">
      <c r="B2916" s="75"/>
      <c r="C2916" s="135"/>
      <c r="H2916" s="137"/>
      <c r="I2916" s="139"/>
      <c r="J2916" s="131"/>
    </row>
    <row r="2917" spans="2:10">
      <c r="B2917" s="75"/>
      <c r="C2917" s="135"/>
      <c r="H2917" s="137"/>
      <c r="I2917" s="139"/>
      <c r="J2917" s="131"/>
    </row>
    <row r="2918" spans="2:10">
      <c r="B2918" s="75"/>
      <c r="C2918" s="135"/>
      <c r="H2918" s="137"/>
      <c r="I2918" s="139"/>
      <c r="J2918" s="131"/>
    </row>
    <row r="2919" spans="2:10">
      <c r="B2919" s="75"/>
      <c r="C2919" s="135"/>
      <c r="H2919" s="137"/>
      <c r="I2919" s="139"/>
      <c r="J2919" s="131"/>
    </row>
    <row r="2920" spans="2:10">
      <c r="B2920" s="75"/>
      <c r="C2920" s="135"/>
      <c r="H2920" s="137"/>
      <c r="I2920" s="139"/>
      <c r="J2920" s="131"/>
    </row>
    <row r="2921" spans="2:10">
      <c r="B2921" s="75"/>
      <c r="C2921" s="135"/>
      <c r="H2921" s="137"/>
      <c r="I2921" s="139"/>
      <c r="J2921" s="131"/>
    </row>
    <row r="2922" spans="2:10">
      <c r="B2922" s="75"/>
      <c r="C2922" s="135"/>
      <c r="H2922" s="137"/>
      <c r="I2922" s="139"/>
      <c r="J2922" s="131"/>
    </row>
    <row r="2923" spans="2:10">
      <c r="B2923" s="75"/>
      <c r="C2923" s="135"/>
      <c r="H2923" s="137"/>
      <c r="I2923" s="139"/>
      <c r="J2923" s="131"/>
    </row>
    <row r="2924" spans="2:10">
      <c r="B2924" s="75"/>
      <c r="C2924" s="135"/>
      <c r="H2924" s="137"/>
      <c r="I2924" s="139"/>
      <c r="J2924" s="131"/>
    </row>
    <row r="2925" spans="2:10">
      <c r="B2925" s="75"/>
      <c r="C2925" s="135"/>
      <c r="H2925" s="137"/>
      <c r="I2925" s="139"/>
      <c r="J2925" s="131"/>
    </row>
    <row r="2926" spans="2:10">
      <c r="B2926" s="75"/>
      <c r="C2926" s="135"/>
      <c r="H2926" s="137"/>
      <c r="I2926" s="139"/>
      <c r="J2926" s="131"/>
    </row>
    <row r="2927" spans="2:10">
      <c r="B2927" s="75"/>
      <c r="C2927" s="135"/>
      <c r="H2927" s="137"/>
      <c r="I2927" s="139"/>
      <c r="J2927" s="131"/>
    </row>
    <row r="2928" spans="2:10">
      <c r="B2928" s="75"/>
      <c r="C2928" s="135"/>
      <c r="H2928" s="137"/>
      <c r="I2928" s="139"/>
      <c r="J2928" s="131"/>
    </row>
    <row r="2929" spans="2:10">
      <c r="B2929" s="75"/>
      <c r="C2929" s="135"/>
      <c r="H2929" s="137"/>
      <c r="I2929" s="139"/>
      <c r="J2929" s="131"/>
    </row>
    <row r="2930" spans="2:10">
      <c r="B2930" s="75"/>
      <c r="C2930" s="135"/>
      <c r="H2930" s="137"/>
      <c r="I2930" s="139"/>
      <c r="J2930" s="131"/>
    </row>
    <row r="2931" spans="2:10">
      <c r="B2931" s="75"/>
      <c r="C2931" s="135"/>
      <c r="H2931" s="137"/>
      <c r="I2931" s="139"/>
      <c r="J2931" s="131"/>
    </row>
    <row r="2932" spans="2:10">
      <c r="B2932" s="75"/>
      <c r="C2932" s="135"/>
      <c r="H2932" s="137"/>
      <c r="I2932" s="139"/>
      <c r="J2932" s="131"/>
    </row>
    <row r="2933" spans="2:10">
      <c r="B2933" s="75"/>
      <c r="C2933" s="135"/>
      <c r="H2933" s="137"/>
      <c r="I2933" s="139"/>
      <c r="J2933" s="131"/>
    </row>
    <row r="2934" spans="2:10">
      <c r="B2934" s="75"/>
      <c r="C2934" s="135"/>
      <c r="H2934" s="137"/>
      <c r="I2934" s="139"/>
      <c r="J2934" s="131"/>
    </row>
    <row r="2935" spans="2:10">
      <c r="B2935" s="75"/>
      <c r="C2935" s="135"/>
      <c r="H2935" s="137"/>
      <c r="I2935" s="139"/>
      <c r="J2935" s="131"/>
    </row>
    <row r="2936" spans="2:10">
      <c r="B2936" s="75"/>
      <c r="C2936" s="135"/>
      <c r="H2936" s="137"/>
      <c r="I2936" s="139"/>
      <c r="J2936" s="131"/>
    </row>
    <row r="2937" spans="2:10">
      <c r="B2937" s="75"/>
      <c r="C2937" s="135"/>
      <c r="H2937" s="137"/>
      <c r="I2937" s="139"/>
      <c r="J2937" s="131"/>
    </row>
    <row r="2938" spans="2:10">
      <c r="B2938" s="75"/>
      <c r="C2938" s="135"/>
      <c r="H2938" s="137"/>
      <c r="I2938" s="139"/>
      <c r="J2938" s="131"/>
    </row>
    <row r="2939" spans="2:10">
      <c r="B2939" s="75"/>
      <c r="C2939" s="135"/>
      <c r="H2939" s="137"/>
      <c r="I2939" s="139"/>
      <c r="J2939" s="131"/>
    </row>
    <row r="2940" spans="2:10">
      <c r="B2940" s="75"/>
      <c r="C2940" s="135"/>
      <c r="H2940" s="137"/>
      <c r="I2940" s="139"/>
      <c r="J2940" s="131"/>
    </row>
    <row r="2941" spans="2:10">
      <c r="B2941" s="75"/>
      <c r="C2941" s="135"/>
      <c r="H2941" s="137"/>
      <c r="I2941" s="139"/>
      <c r="J2941" s="131"/>
    </row>
    <row r="2942" spans="2:10">
      <c r="B2942" s="75"/>
      <c r="C2942" s="135"/>
      <c r="H2942" s="137"/>
      <c r="I2942" s="139"/>
      <c r="J2942" s="131"/>
    </row>
    <row r="2943" spans="2:10">
      <c r="B2943" s="75"/>
      <c r="C2943" s="135"/>
      <c r="H2943" s="137"/>
      <c r="I2943" s="139"/>
      <c r="J2943" s="131"/>
    </row>
    <row r="2944" spans="2:10">
      <c r="B2944" s="75"/>
      <c r="C2944" s="135"/>
      <c r="H2944" s="137"/>
      <c r="I2944" s="139"/>
      <c r="J2944" s="131"/>
    </row>
    <row r="2945" spans="2:10">
      <c r="B2945" s="75"/>
      <c r="C2945" s="135"/>
      <c r="H2945" s="137"/>
      <c r="I2945" s="139"/>
      <c r="J2945" s="131"/>
    </row>
    <row r="2946" spans="2:10">
      <c r="B2946" s="75"/>
      <c r="C2946" s="135"/>
      <c r="H2946" s="137"/>
      <c r="I2946" s="139"/>
      <c r="J2946" s="131"/>
    </row>
    <row r="2947" spans="2:10">
      <c r="B2947" s="75"/>
      <c r="C2947" s="135"/>
      <c r="H2947" s="137"/>
      <c r="I2947" s="139"/>
      <c r="J2947" s="131"/>
    </row>
    <row r="2948" spans="2:10">
      <c r="B2948" s="75"/>
      <c r="C2948" s="135"/>
      <c r="H2948" s="137"/>
      <c r="I2948" s="139"/>
      <c r="J2948" s="131"/>
    </row>
    <row r="2949" spans="2:10">
      <c r="B2949" s="75"/>
      <c r="C2949" s="135"/>
      <c r="H2949" s="137"/>
      <c r="I2949" s="139"/>
      <c r="J2949" s="131"/>
    </row>
    <row r="2950" spans="2:10">
      <c r="B2950" s="75"/>
      <c r="C2950" s="135"/>
      <c r="H2950" s="137"/>
      <c r="I2950" s="139"/>
      <c r="J2950" s="131"/>
    </row>
    <row r="2951" spans="2:10">
      <c r="B2951" s="75"/>
      <c r="C2951" s="135"/>
      <c r="H2951" s="137"/>
      <c r="I2951" s="139"/>
      <c r="J2951" s="131"/>
    </row>
    <row r="2952" spans="2:10">
      <c r="B2952" s="75"/>
      <c r="C2952" s="135"/>
      <c r="H2952" s="137"/>
      <c r="I2952" s="139"/>
      <c r="J2952" s="131"/>
    </row>
    <row r="2953" spans="2:10">
      <c r="B2953" s="75"/>
      <c r="C2953" s="135"/>
      <c r="H2953" s="137"/>
      <c r="I2953" s="139"/>
      <c r="J2953" s="131"/>
    </row>
    <row r="2954" spans="2:10">
      <c r="B2954" s="75"/>
      <c r="C2954" s="135"/>
      <c r="H2954" s="137"/>
      <c r="I2954" s="139"/>
      <c r="J2954" s="131"/>
    </row>
    <row r="2955" spans="2:10">
      <c r="B2955" s="75"/>
      <c r="C2955" s="135"/>
      <c r="H2955" s="137"/>
      <c r="I2955" s="139"/>
      <c r="J2955" s="131"/>
    </row>
    <row r="2956" spans="2:10">
      <c r="B2956" s="75"/>
      <c r="C2956" s="135"/>
      <c r="H2956" s="137"/>
      <c r="I2956" s="139"/>
      <c r="J2956" s="131"/>
    </row>
    <row r="2957" spans="2:10">
      <c r="B2957" s="75"/>
      <c r="C2957" s="135"/>
      <c r="H2957" s="137"/>
      <c r="I2957" s="139"/>
      <c r="J2957" s="131"/>
    </row>
    <row r="2958" spans="2:10">
      <c r="B2958" s="75"/>
      <c r="C2958" s="135"/>
      <c r="H2958" s="137"/>
      <c r="I2958" s="139"/>
      <c r="J2958" s="131"/>
    </row>
    <row r="2959" spans="2:10">
      <c r="B2959" s="75"/>
      <c r="C2959" s="135"/>
      <c r="H2959" s="137"/>
      <c r="I2959" s="139"/>
      <c r="J2959" s="131"/>
    </row>
    <row r="2960" spans="2:10">
      <c r="B2960" s="75"/>
      <c r="C2960" s="135"/>
      <c r="H2960" s="137"/>
      <c r="I2960" s="139"/>
      <c r="J2960" s="131"/>
    </row>
    <row r="2961" spans="2:10">
      <c r="B2961" s="75"/>
      <c r="C2961" s="135"/>
      <c r="H2961" s="137"/>
      <c r="I2961" s="139"/>
      <c r="J2961" s="131"/>
    </row>
    <row r="2962" spans="2:10">
      <c r="B2962" s="75"/>
      <c r="C2962" s="135"/>
      <c r="H2962" s="137"/>
      <c r="I2962" s="139"/>
      <c r="J2962" s="131"/>
    </row>
    <row r="2963" spans="2:10">
      <c r="B2963" s="75"/>
      <c r="C2963" s="135"/>
      <c r="H2963" s="137"/>
      <c r="I2963" s="139"/>
      <c r="J2963" s="131"/>
    </row>
    <row r="2964" spans="2:10">
      <c r="B2964" s="75"/>
      <c r="C2964" s="135"/>
      <c r="H2964" s="137"/>
      <c r="I2964" s="139"/>
      <c r="J2964" s="131"/>
    </row>
    <row r="2965" spans="2:10">
      <c r="B2965" s="75"/>
      <c r="C2965" s="135"/>
      <c r="H2965" s="137"/>
      <c r="I2965" s="139"/>
      <c r="J2965" s="131"/>
    </row>
    <row r="2966" spans="2:10">
      <c r="B2966" s="75"/>
      <c r="C2966" s="135"/>
      <c r="H2966" s="137"/>
      <c r="I2966" s="139"/>
      <c r="J2966" s="131"/>
    </row>
    <row r="2967" spans="2:10">
      <c r="B2967" s="75"/>
      <c r="C2967" s="135"/>
      <c r="H2967" s="137"/>
      <c r="I2967" s="139"/>
      <c r="J2967" s="131"/>
    </row>
    <row r="2968" spans="2:10">
      <c r="B2968" s="75"/>
      <c r="C2968" s="135"/>
      <c r="H2968" s="137"/>
      <c r="I2968" s="139"/>
      <c r="J2968" s="131"/>
    </row>
    <row r="2969" spans="2:10">
      <c r="B2969" s="75"/>
      <c r="C2969" s="135"/>
      <c r="H2969" s="137"/>
      <c r="I2969" s="139"/>
      <c r="J2969" s="131"/>
    </row>
    <row r="2970" spans="2:10">
      <c r="B2970" s="75"/>
      <c r="C2970" s="135"/>
      <c r="H2970" s="137"/>
      <c r="I2970" s="139"/>
      <c r="J2970" s="131"/>
    </row>
    <row r="2971" spans="2:10">
      <c r="B2971" s="75"/>
      <c r="C2971" s="135"/>
      <c r="H2971" s="137"/>
      <c r="I2971" s="139"/>
      <c r="J2971" s="131"/>
    </row>
    <row r="2972" spans="2:10">
      <c r="B2972" s="75"/>
      <c r="C2972" s="135"/>
      <c r="H2972" s="137"/>
      <c r="I2972" s="139"/>
      <c r="J2972" s="131"/>
    </row>
    <row r="2973" spans="2:10">
      <c r="B2973" s="75"/>
      <c r="C2973" s="135"/>
      <c r="H2973" s="137"/>
      <c r="I2973" s="139"/>
      <c r="J2973" s="131"/>
    </row>
    <row r="2974" spans="2:10">
      <c r="B2974" s="75"/>
      <c r="C2974" s="135"/>
      <c r="H2974" s="137"/>
      <c r="I2974" s="139"/>
      <c r="J2974" s="131"/>
    </row>
    <row r="2975" spans="2:10">
      <c r="B2975" s="75"/>
      <c r="C2975" s="135"/>
      <c r="H2975" s="137"/>
      <c r="I2975" s="139"/>
      <c r="J2975" s="131"/>
    </row>
    <row r="2976" spans="2:10">
      <c r="B2976" s="75"/>
      <c r="C2976" s="135"/>
      <c r="H2976" s="137"/>
      <c r="I2976" s="139"/>
      <c r="J2976" s="131"/>
    </row>
    <row r="2977" spans="2:10">
      <c r="B2977" s="75"/>
      <c r="C2977" s="135"/>
      <c r="H2977" s="137"/>
      <c r="I2977" s="139"/>
      <c r="J2977" s="131"/>
    </row>
    <row r="2978" spans="2:10">
      <c r="B2978" s="75"/>
      <c r="C2978" s="135"/>
      <c r="H2978" s="137"/>
      <c r="I2978" s="139"/>
      <c r="J2978" s="131"/>
    </row>
    <row r="2979" spans="2:10">
      <c r="B2979" s="75"/>
      <c r="C2979" s="135"/>
      <c r="H2979" s="137"/>
      <c r="I2979" s="139"/>
      <c r="J2979" s="131"/>
    </row>
    <row r="2980" spans="2:10">
      <c r="B2980" s="75"/>
      <c r="C2980" s="135"/>
      <c r="H2980" s="137"/>
      <c r="I2980" s="139"/>
      <c r="J2980" s="131"/>
    </row>
    <row r="2981" spans="2:10">
      <c r="B2981" s="75"/>
      <c r="C2981" s="135"/>
      <c r="H2981" s="137"/>
      <c r="I2981" s="139"/>
      <c r="J2981" s="131"/>
    </row>
    <row r="2982" spans="2:10">
      <c r="B2982" s="75"/>
      <c r="C2982" s="135"/>
      <c r="H2982" s="137"/>
      <c r="I2982" s="139"/>
      <c r="J2982" s="131"/>
    </row>
    <row r="2983" spans="2:10">
      <c r="B2983" s="75"/>
      <c r="C2983" s="135"/>
      <c r="H2983" s="137"/>
      <c r="I2983" s="139"/>
      <c r="J2983" s="131"/>
    </row>
    <row r="2984" spans="2:10">
      <c r="B2984" s="75"/>
      <c r="C2984" s="135"/>
      <c r="H2984" s="137"/>
      <c r="I2984" s="139"/>
      <c r="J2984" s="131"/>
    </row>
    <row r="2985" spans="2:10">
      <c r="B2985" s="75"/>
      <c r="C2985" s="135"/>
      <c r="H2985" s="137"/>
      <c r="I2985" s="139"/>
      <c r="J2985" s="131"/>
    </row>
    <row r="2986" spans="2:10">
      <c r="B2986" s="75"/>
      <c r="C2986" s="135"/>
      <c r="H2986" s="137"/>
      <c r="I2986" s="139"/>
      <c r="J2986" s="131"/>
    </row>
    <row r="2987" spans="2:10">
      <c r="B2987" s="75"/>
      <c r="C2987" s="135"/>
      <c r="H2987" s="137"/>
      <c r="I2987" s="139"/>
      <c r="J2987" s="131"/>
    </row>
    <row r="2988" spans="2:10">
      <c r="B2988" s="75"/>
      <c r="C2988" s="135"/>
      <c r="H2988" s="137"/>
      <c r="I2988" s="139"/>
      <c r="J2988" s="131"/>
    </row>
    <row r="2989" spans="2:10">
      <c r="B2989" s="75"/>
      <c r="C2989" s="135"/>
      <c r="H2989" s="137"/>
      <c r="I2989" s="139"/>
      <c r="J2989" s="131"/>
    </row>
    <row r="2990" spans="2:10">
      <c r="B2990" s="75"/>
      <c r="C2990" s="135"/>
      <c r="H2990" s="137"/>
      <c r="I2990" s="139"/>
      <c r="J2990" s="131"/>
    </row>
    <row r="2991" spans="2:10">
      <c r="B2991" s="75"/>
      <c r="C2991" s="135"/>
      <c r="H2991" s="137"/>
      <c r="I2991" s="139"/>
      <c r="J2991" s="131"/>
    </row>
    <row r="2992" spans="2:10">
      <c r="B2992" s="75"/>
      <c r="C2992" s="135"/>
      <c r="H2992" s="137"/>
      <c r="I2992" s="139"/>
      <c r="J2992" s="131"/>
    </row>
    <row r="2993" spans="2:10">
      <c r="B2993" s="75"/>
      <c r="C2993" s="135"/>
      <c r="H2993" s="137"/>
      <c r="I2993" s="139"/>
      <c r="J2993" s="131"/>
    </row>
    <row r="2994" spans="2:10">
      <c r="B2994" s="75"/>
      <c r="C2994" s="135"/>
      <c r="H2994" s="137"/>
      <c r="I2994" s="139"/>
      <c r="J2994" s="131"/>
    </row>
    <row r="2995" spans="2:10">
      <c r="B2995" s="75"/>
      <c r="C2995" s="135"/>
      <c r="H2995" s="137"/>
      <c r="I2995" s="139"/>
      <c r="J2995" s="131"/>
    </row>
    <row r="2996" spans="2:10">
      <c r="B2996" s="75"/>
      <c r="C2996" s="135"/>
      <c r="H2996" s="137"/>
      <c r="I2996" s="139"/>
      <c r="J2996" s="131"/>
    </row>
    <row r="2997" spans="2:10">
      <c r="B2997" s="75"/>
      <c r="C2997" s="135"/>
      <c r="H2997" s="137"/>
      <c r="I2997" s="139"/>
      <c r="J2997" s="131"/>
    </row>
    <row r="2998" spans="2:10">
      <c r="B2998" s="75"/>
      <c r="C2998" s="135"/>
      <c r="H2998" s="137"/>
      <c r="I2998" s="139"/>
      <c r="J2998" s="131"/>
    </row>
    <row r="2999" spans="2:10">
      <c r="B2999" s="75"/>
      <c r="C2999" s="135"/>
      <c r="H2999" s="137"/>
      <c r="I2999" s="139"/>
      <c r="J2999" s="131"/>
    </row>
    <row r="3000" spans="2:10">
      <c r="B3000" s="75"/>
      <c r="C3000" s="135"/>
      <c r="H3000" s="137"/>
      <c r="I3000" s="139"/>
      <c r="J3000" s="131"/>
    </row>
    <row r="3001" spans="2:10">
      <c r="B3001" s="75"/>
      <c r="C3001" s="135"/>
      <c r="H3001" s="137"/>
      <c r="I3001" s="139"/>
      <c r="J3001" s="131"/>
    </row>
    <row r="3002" spans="2:10">
      <c r="B3002" s="75"/>
      <c r="C3002" s="135"/>
      <c r="H3002" s="137"/>
      <c r="I3002" s="139"/>
      <c r="J3002" s="131"/>
    </row>
    <row r="3003" spans="2:10">
      <c r="B3003" s="75"/>
      <c r="C3003" s="135"/>
      <c r="H3003" s="137"/>
      <c r="I3003" s="139"/>
      <c r="J3003" s="131"/>
    </row>
  </sheetData>
  <mergeCells count="258">
    <mergeCell ref="A2670:A2671"/>
    <mergeCell ref="A65:A68"/>
    <mergeCell ref="A70:A73"/>
    <mergeCell ref="A630:A637"/>
    <mergeCell ref="A1988:A1993"/>
    <mergeCell ref="A689:A695"/>
    <mergeCell ref="A697:A703"/>
    <mergeCell ref="A705:A726"/>
    <mergeCell ref="A728:A751"/>
    <mergeCell ref="A753:A763"/>
    <mergeCell ref="A765:A786"/>
    <mergeCell ref="A103:A109"/>
    <mergeCell ref="A111:A115"/>
    <mergeCell ref="A117:A121"/>
    <mergeCell ref="A123:A127"/>
    <mergeCell ref="A129:A134"/>
    <mergeCell ref="A75:A78"/>
    <mergeCell ref="A80:A83"/>
    <mergeCell ref="A85:A89"/>
    <mergeCell ref="A91:A95"/>
    <mergeCell ref="A97:A101"/>
    <mergeCell ref="A190:A195"/>
    <mergeCell ref="A197:A204"/>
    <mergeCell ref="A206:A212"/>
    <mergeCell ref="A4:A14"/>
    <mergeCell ref="A16:A19"/>
    <mergeCell ref="A21:A25"/>
    <mergeCell ref="A27:A31"/>
    <mergeCell ref="A33:A37"/>
    <mergeCell ref="A39:A43"/>
    <mergeCell ref="A45:A50"/>
    <mergeCell ref="A52:A55"/>
    <mergeCell ref="A57:A63"/>
    <mergeCell ref="A214:A224"/>
    <mergeCell ref="A228:A233"/>
    <mergeCell ref="A136:A147"/>
    <mergeCell ref="A149:A155"/>
    <mergeCell ref="A157:A163"/>
    <mergeCell ref="A167:A171"/>
    <mergeCell ref="A175:A188"/>
    <mergeCell ref="A289:A296"/>
    <mergeCell ref="A298:A305"/>
    <mergeCell ref="A307:A325"/>
    <mergeCell ref="A329:A349"/>
    <mergeCell ref="A351:A377"/>
    <mergeCell ref="A235:A243"/>
    <mergeCell ref="A245:A250"/>
    <mergeCell ref="A252:A263"/>
    <mergeCell ref="A265:A275"/>
    <mergeCell ref="A277:A285"/>
    <mergeCell ref="A466:A485"/>
    <mergeCell ref="A487:A510"/>
    <mergeCell ref="A512:A531"/>
    <mergeCell ref="A533:A552"/>
    <mergeCell ref="A554:A562"/>
    <mergeCell ref="A379:A400"/>
    <mergeCell ref="A402:A420"/>
    <mergeCell ref="A422:A429"/>
    <mergeCell ref="A431:A449"/>
    <mergeCell ref="A451:A464"/>
    <mergeCell ref="A618:A619"/>
    <mergeCell ref="A621:A628"/>
    <mergeCell ref="A641:A644"/>
    <mergeCell ref="A646:A665"/>
    <mergeCell ref="A667:A687"/>
    <mergeCell ref="A564:A576"/>
    <mergeCell ref="A578:A586"/>
    <mergeCell ref="A588:A596"/>
    <mergeCell ref="A598:A606"/>
    <mergeCell ref="A608:A616"/>
    <mergeCell ref="A844:A852"/>
    <mergeCell ref="A854:A862"/>
    <mergeCell ref="A864:A872"/>
    <mergeCell ref="A874:A885"/>
    <mergeCell ref="A887:A898"/>
    <mergeCell ref="A788:A796"/>
    <mergeCell ref="A798:A806"/>
    <mergeCell ref="A808:A816"/>
    <mergeCell ref="A818:A827"/>
    <mergeCell ref="A829:A841"/>
    <mergeCell ref="A966:A975"/>
    <mergeCell ref="A979:A985"/>
    <mergeCell ref="A987:A1008"/>
    <mergeCell ref="A1010:A1031"/>
    <mergeCell ref="A1033:A1054"/>
    <mergeCell ref="A900:A909"/>
    <mergeCell ref="A913:A935"/>
    <mergeCell ref="A937:A947"/>
    <mergeCell ref="A949:A957"/>
    <mergeCell ref="A960:A964"/>
    <mergeCell ref="A1127:A1135"/>
    <mergeCell ref="A1140:A1144"/>
    <mergeCell ref="A1146:A1149"/>
    <mergeCell ref="A1151:A1155"/>
    <mergeCell ref="A1157:A1171"/>
    <mergeCell ref="A1056:A1075"/>
    <mergeCell ref="A1077:A1083"/>
    <mergeCell ref="A1085:A1105"/>
    <mergeCell ref="A1107:A1112"/>
    <mergeCell ref="A1114:A1125"/>
    <mergeCell ref="A1258:A1276"/>
    <mergeCell ref="A1278:A1293"/>
    <mergeCell ref="A1295:A1313"/>
    <mergeCell ref="A1315:A1332"/>
    <mergeCell ref="A1336:A1347"/>
    <mergeCell ref="A1173:A1188"/>
    <mergeCell ref="A1190:A1205"/>
    <mergeCell ref="A1207:A1222"/>
    <mergeCell ref="A1224:A1239"/>
    <mergeCell ref="A1241:A1256"/>
    <mergeCell ref="A1389:A1397"/>
    <mergeCell ref="A1399:A1407"/>
    <mergeCell ref="A1409:A1417"/>
    <mergeCell ref="A1419:A1424"/>
    <mergeCell ref="A1428:A1433"/>
    <mergeCell ref="A1349:A1355"/>
    <mergeCell ref="A1359:A1365"/>
    <mergeCell ref="A1367:A1371"/>
    <mergeCell ref="A1373:A1377"/>
    <mergeCell ref="A1379:A1387"/>
    <mergeCell ref="A1470:A1489"/>
    <mergeCell ref="A1493:A1514"/>
    <mergeCell ref="A1516:A1528"/>
    <mergeCell ref="A1530:A1543"/>
    <mergeCell ref="A1545:A1550"/>
    <mergeCell ref="A1435:A1439"/>
    <mergeCell ref="A1441:A1445"/>
    <mergeCell ref="A1447:A1455"/>
    <mergeCell ref="A1457:A1461"/>
    <mergeCell ref="A1463:A1468"/>
    <mergeCell ref="A1615:A1622"/>
    <mergeCell ref="A1624:A1634"/>
    <mergeCell ref="A1636:A1641"/>
    <mergeCell ref="A1643:A1657"/>
    <mergeCell ref="A1659:A1670"/>
    <mergeCell ref="A1552:A1557"/>
    <mergeCell ref="A1561:A1569"/>
    <mergeCell ref="A1571:A1582"/>
    <mergeCell ref="A1586:A1592"/>
    <mergeCell ref="A1594:A1613"/>
    <mergeCell ref="A1727:A1731"/>
    <mergeCell ref="A1735:A1738"/>
    <mergeCell ref="A1740:A1742"/>
    <mergeCell ref="A1744:A1745"/>
    <mergeCell ref="A1747:A1748"/>
    <mergeCell ref="A1672:A1683"/>
    <mergeCell ref="A1685:A1698"/>
    <mergeCell ref="A1700:A1710"/>
    <mergeCell ref="A1714:A1718"/>
    <mergeCell ref="A1720:A1725"/>
    <mergeCell ref="A1805:A1820"/>
    <mergeCell ref="A1822:A1826"/>
    <mergeCell ref="A1828:A1832"/>
    <mergeCell ref="A1834:A1838"/>
    <mergeCell ref="A1840:A1845"/>
    <mergeCell ref="A1750:A1767"/>
    <mergeCell ref="A1770:A1785"/>
    <mergeCell ref="A1787:A1791"/>
    <mergeCell ref="A1793:A1797"/>
    <mergeCell ref="A1799:A1803"/>
    <mergeCell ref="A1892:A1900"/>
    <mergeCell ref="A1902:A1921"/>
    <mergeCell ref="A1923:A1938"/>
    <mergeCell ref="A1940:A1952"/>
    <mergeCell ref="A1954:A1959"/>
    <mergeCell ref="A1849:A1854"/>
    <mergeCell ref="A1856:A1862"/>
    <mergeCell ref="A1864:A1869"/>
    <mergeCell ref="A1871:A1877"/>
    <mergeCell ref="A1879:A1888"/>
    <mergeCell ref="A2033:A2037"/>
    <mergeCell ref="A2039:A2044"/>
    <mergeCell ref="A2046:A2054"/>
    <mergeCell ref="A2056:A2064"/>
    <mergeCell ref="A2066:A2074"/>
    <mergeCell ref="A1961:A1968"/>
    <mergeCell ref="A1970:A1979"/>
    <mergeCell ref="A1981:A1986"/>
    <mergeCell ref="A1997:A2013"/>
    <mergeCell ref="A2015:A2029"/>
    <mergeCell ref="A2120:A2131"/>
    <mergeCell ref="A2133:A2141"/>
    <mergeCell ref="A2143:A2151"/>
    <mergeCell ref="A2153:A2162"/>
    <mergeCell ref="A2164:A2173"/>
    <mergeCell ref="A2076:A2082"/>
    <mergeCell ref="A2084:A2091"/>
    <mergeCell ref="A2093:A2099"/>
    <mergeCell ref="A2101:A2108"/>
    <mergeCell ref="A2110:A2118"/>
    <mergeCell ref="A2221:A2226"/>
    <mergeCell ref="A2228:A2233"/>
    <mergeCell ref="A2235:A2244"/>
    <mergeCell ref="A2246:A2252"/>
    <mergeCell ref="A2254:A2259"/>
    <mergeCell ref="A2177:A2185"/>
    <mergeCell ref="A2187:A2194"/>
    <mergeCell ref="A2198:A2206"/>
    <mergeCell ref="A2208:A2212"/>
    <mergeCell ref="A2214:A2219"/>
    <mergeCell ref="A2298:A2303"/>
    <mergeCell ref="A2305:A2315"/>
    <mergeCell ref="A2317:A2321"/>
    <mergeCell ref="A2323:A2327"/>
    <mergeCell ref="A2330:A2334"/>
    <mergeCell ref="A2261:A2269"/>
    <mergeCell ref="A2271:A2275"/>
    <mergeCell ref="A2277:A2281"/>
    <mergeCell ref="A2285:A2289"/>
    <mergeCell ref="A2291:A2296"/>
    <mergeCell ref="A2397:A2405"/>
    <mergeCell ref="A2407:A2415"/>
    <mergeCell ref="A2417:A2438"/>
    <mergeCell ref="A2440:A2461"/>
    <mergeCell ref="A2463:A2471"/>
    <mergeCell ref="A2336:A2340"/>
    <mergeCell ref="A2344:A2352"/>
    <mergeCell ref="A2354:A2375"/>
    <mergeCell ref="A2377:A2385"/>
    <mergeCell ref="A2387:A2395"/>
    <mergeCell ref="A2673:A2677"/>
    <mergeCell ref="A2679:A2690"/>
    <mergeCell ref="A2692:A2696"/>
    <mergeCell ref="A2698:A2706"/>
    <mergeCell ref="A2708:A2714"/>
    <mergeCell ref="A2473:A2481"/>
    <mergeCell ref="A2483:A2491"/>
    <mergeCell ref="A2502:A2509"/>
    <mergeCell ref="A2553:A2557"/>
    <mergeCell ref="A2559:A2563"/>
    <mergeCell ref="A2542:A2549"/>
    <mergeCell ref="A2493:A2500"/>
    <mergeCell ref="A2511:A2518"/>
    <mergeCell ref="A2520:A2529"/>
    <mergeCell ref="A2531:A2540"/>
    <mergeCell ref="A2565:A2570"/>
    <mergeCell ref="A2572:A2576"/>
    <mergeCell ref="A2580:A2592"/>
    <mergeCell ref="A2594:A2608"/>
    <mergeCell ref="A2610:A2623"/>
    <mergeCell ref="A2625:A2642"/>
    <mergeCell ref="A2644:A2649"/>
    <mergeCell ref="A2651:A2657"/>
    <mergeCell ref="A2659:A2666"/>
    <mergeCell ref="A2783:A2786"/>
    <mergeCell ref="A2788:A2793"/>
    <mergeCell ref="A2797:A2800"/>
    <mergeCell ref="A2743:A2752"/>
    <mergeCell ref="A2759:A2764"/>
    <mergeCell ref="A2766:A2771"/>
    <mergeCell ref="A2773:A2778"/>
    <mergeCell ref="A2780:A2781"/>
    <mergeCell ref="A2716:A2720"/>
    <mergeCell ref="A2722:A2727"/>
    <mergeCell ref="A2729:A2733"/>
    <mergeCell ref="A2735:A2736"/>
    <mergeCell ref="A2738:A2741"/>
    <mergeCell ref="A2754:A2755"/>
  </mergeCells>
  <phoneticPr fontId="17" type="noConversion"/>
  <pageMargins left="0.7" right="0.7" top="0.75" bottom="0.75" header="0.3" footer="0.3"/>
  <pageSetup scale="33" orientation="portrait" r:id="rId1"/>
  <colBreaks count="1" manualBreakCount="1">
    <brk id="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CUADRILLAS</vt:lpstr>
      <vt:lpstr>ANEXO 6 OFERTA ECONOMICA </vt:lpstr>
      <vt:lpstr>ANEXO 20 APU</vt:lpstr>
      <vt:lpstr>'ANEXO 20 APU'!Área_de_impresión</vt:lpstr>
      <vt:lpstr>'ANEXO 6 OFERTA ECONOMICA '!Área_de_impresión</vt:lpstr>
      <vt:lpstr>'ANEXO 6 OFERTA ECONOMICA '!Títulos_a_imprimir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Ricardog18</dc:creator>
  <cp:lastModifiedBy>Martha Yolima Santamaria Quintero</cp:lastModifiedBy>
  <cp:lastPrinted>2020-09-05T21:07:46Z</cp:lastPrinted>
  <dcterms:created xsi:type="dcterms:W3CDTF">2013-11-21T03:58:56Z</dcterms:created>
  <dcterms:modified xsi:type="dcterms:W3CDTF">2020-09-25T15:46:18Z</dcterms:modified>
</cp:coreProperties>
</file>